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 activeTab="2"/>
  </bookViews>
  <sheets>
    <sheet name="Data Bag. PBJ" sheetId="1" r:id="rId1"/>
    <sheet name="e tendering" sheetId="2" r:id="rId2"/>
    <sheet name="Sheet1 fix" sheetId="4" r:id="rId3"/>
    <sheet name="Sheet1" sheetId="3" r:id="rId4"/>
  </sheets>
  <definedNames>
    <definedName name="_xlnm.Print_Area" localSheetId="0">'Data Bag. PBJ'!$A$1:$D$13</definedName>
    <definedName name="_xlnm.Print_Area" localSheetId="1">'e tendering'!$A$1:$I$21</definedName>
  </definedNames>
  <calcPr calcId="152511" calcMode="manual"/>
</workbook>
</file>

<file path=xl/calcChain.xml><?xml version="1.0" encoding="utf-8"?>
<calcChain xmlns="http://schemas.openxmlformats.org/spreadsheetml/2006/main">
  <c r="J111" i="4" l="1"/>
  <c r="H111" i="4"/>
  <c r="G111" i="4"/>
  <c r="A105" i="4"/>
  <c r="A106" i="4" s="1"/>
  <c r="A107" i="4" s="1"/>
  <c r="A108" i="4" s="1"/>
  <c r="A109" i="4" s="1"/>
  <c r="A110" i="4" s="1"/>
  <c r="J98" i="4"/>
  <c r="H98" i="4"/>
  <c r="G98" i="4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J23" i="4"/>
  <c r="H23" i="4"/>
  <c r="G2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J129" i="4"/>
  <c r="H129" i="4"/>
  <c r="G129" i="4"/>
  <c r="A128" i="4"/>
  <c r="J121" i="4"/>
  <c r="H121" i="4"/>
  <c r="G121" i="4"/>
  <c r="A118" i="4"/>
  <c r="A119" i="4" s="1"/>
  <c r="A120" i="4" s="1"/>
  <c r="H135" i="4" l="1"/>
  <c r="F5" i="1" s="1"/>
  <c r="D5" i="1" s="1"/>
  <c r="J135" i="4"/>
  <c r="F8" i="1" s="1"/>
  <c r="D8" i="1" s="1"/>
  <c r="G135" i="4"/>
  <c r="F4" i="1" s="1"/>
  <c r="F6" i="1" l="1"/>
  <c r="D6" i="1" s="1"/>
  <c r="D7" i="1" s="1"/>
  <c r="D4" i="1"/>
</calcChain>
</file>

<file path=xl/sharedStrings.xml><?xml version="1.0" encoding="utf-8"?>
<sst xmlns="http://schemas.openxmlformats.org/spreadsheetml/2006/main" count="483" uniqueCount="247">
  <si>
    <t>Variabel</t>
  </si>
  <si>
    <t>Tahun 2021</t>
  </si>
  <si>
    <t>Tahun 2019</t>
  </si>
  <si>
    <t>Tahun 2020</t>
  </si>
  <si>
    <t>Jumlah Nilai Pagu Paket (Rp)</t>
  </si>
  <si>
    <t>Jumlah Nilai HPS Paket (Rp)</t>
  </si>
  <si>
    <t>Hasil pengurangan dari Nilai Pagu Paket dan Nilai Harga Terkoreksi (Rp)</t>
  </si>
  <si>
    <t>Hasil dari persentase Nilai Pengurangan (%)</t>
  </si>
  <si>
    <t>Nilai dari Harga Terkoreksi pemenang lelang (Rp)</t>
  </si>
  <si>
    <t>Data Statistik Sektoral Bagian PBJ Setda Kabupaten Kendal Tahun 2019-2021</t>
  </si>
  <si>
    <t>KENDALI PENGADAAN BARANG / JASA  PEMERINTAH   ( E TENDERING )</t>
  </si>
  <si>
    <t xml:space="preserve">PEMERINTAH KABUPATEN KENDAL </t>
  </si>
  <si>
    <t>No</t>
  </si>
  <si>
    <t>PAKET  KEGIATAN</t>
  </si>
  <si>
    <t>TGL</t>
  </si>
  <si>
    <t>OPD</t>
  </si>
  <si>
    <t>POKJA</t>
  </si>
  <si>
    <t xml:space="preserve">PAGU </t>
  </si>
  <si>
    <t>NILAI</t>
  </si>
  <si>
    <t>PEMENANG</t>
  </si>
  <si>
    <t>PENDAFTARAN</t>
  </si>
  <si>
    <t>RPP</t>
  </si>
  <si>
    <t>ANGGARAN</t>
  </si>
  <si>
    <t>KONTRAK</t>
  </si>
  <si>
    <t>LELANG</t>
  </si>
  <si>
    <t>TAHUN ANGGARAN 2021</t>
  </si>
  <si>
    <t>PEMERINTAH KABUPATEN KENDAL</t>
  </si>
  <si>
    <t xml:space="preserve"> TAHUN 2021 </t>
  </si>
  <si>
    <t>PENGADAAN JASA KONSULTANSI  BADAN USAHA</t>
  </si>
  <si>
    <t>NO</t>
  </si>
  <si>
    <t>KODE</t>
  </si>
  <si>
    <t>NAMA PAKET</t>
  </si>
  <si>
    <t>TGL PENDAFTARAN</t>
  </si>
  <si>
    <t>PAGU ANGGARAN</t>
  </si>
  <si>
    <t>HPS</t>
  </si>
  <si>
    <t xml:space="preserve">NILAI KONTRAK </t>
  </si>
  <si>
    <t>Belanja Jasa Konsultansi Penilaian dan Pemetaan Zona Nilai Tanah</t>
  </si>
  <si>
    <t>Badan Keuangan Daerah</t>
  </si>
  <si>
    <t>PT. GeoMosaic Indonesia</t>
  </si>
  <si>
    <t>Jasa Konsultansi Penyusunan Rencana Detail Tata Ruang (RDTR) Kecamatan Kaliwungu</t>
  </si>
  <si>
    <t>Dinas Pekerjaan Umum dan Penataan Ruang</t>
  </si>
  <si>
    <t>PT. KRIDA KARYA ADVISORY</t>
  </si>
  <si>
    <t>Jasa Konsultansi Penyusunan Studi Informasi Kerusakan Lahan/Tanah</t>
  </si>
  <si>
    <t>PT. Environesia Global Saraya</t>
  </si>
  <si>
    <t>Penyusunan AMDAL pasar Weleri</t>
  </si>
  <si>
    <t>Dinas Lingkungan Hidup</t>
  </si>
  <si>
    <t>PT. TUMBUH JAYA DESAIN</t>
  </si>
  <si>
    <t>JUMLAH  :</t>
  </si>
  <si>
    <t>PENGADAAN JASA LAINNYA</t>
  </si>
  <si>
    <t>Belanja Sewa Peralatan dan Mesin</t>
  </si>
  <si>
    <t>Badan Kepegawaian Pendidikan dan Pelatihan</t>
  </si>
  <si>
    <t>CV PRIMERA GLOBAL MEDIA</t>
  </si>
  <si>
    <t>Belanja Makanan dan Minuman Rapat</t>
  </si>
  <si>
    <t>Satuan Polisi Pamong Praja dan Pemadam Kebakaran</t>
  </si>
  <si>
    <t>Warung jadol catering</t>
  </si>
  <si>
    <t>PENGADAAN BARANG</t>
  </si>
  <si>
    <t>Pengadaan Aspal</t>
  </si>
  <si>
    <t>PT. BUKIT AURUMN SEJAHTERA</t>
  </si>
  <si>
    <t>Belanja pengadaan gabah untuk gudang cadangan pangan pemerintah Kabupaten Kendal</t>
  </si>
  <si>
    <t>Dinas Pertanian dan Pangan</t>
  </si>
  <si>
    <t>Pengadaan Alat IPAL Puskesmas Rawat Jalan ( DAK )</t>
  </si>
  <si>
    <t>Dinas Kesehatan</t>
  </si>
  <si>
    <t>PT. MITRA KARYA ANALITIKA</t>
  </si>
  <si>
    <t>Belanja Modal Unit Alat Laboratorium Lainnya</t>
  </si>
  <si>
    <t>PT. CITRA BUANA MEDIKA</t>
  </si>
  <si>
    <t>Pengadaan Paket Peralatan Video Conference</t>
  </si>
  <si>
    <t>Dinas Komunikasi dan Informatika</t>
  </si>
  <si>
    <t>PT HAIGA CITRA DIGITAL</t>
  </si>
  <si>
    <t>Ribbon Printer HDP5000,Film Printer,Cleaning kit)-Belanja Alat/Bahan untuk Kegiatan Kantor-Alat Tulis Kantor</t>
  </si>
  <si>
    <t>Dinas Kependudukan dan Pencatatan Sipil</t>
  </si>
  <si>
    <t>CV. SOLUSI ARYA PRIMA </t>
  </si>
  <si>
    <t>Paket Pengadaan Pakan</t>
  </si>
  <si>
    <t>Dinas Kelautan dan Perikanan</t>
  </si>
  <si>
    <t>Pengadaan Alat IPAL Puskesmas Rawat Inap</t>
  </si>
  <si>
    <t>CV. DWI MULIA MAS</t>
  </si>
  <si>
    <t>Belanja Makanan dan Minuman pada Fasilitas Pelayanan Urusan Kesehatan</t>
  </si>
  <si>
    <t>PT. BINTANG PELITA</t>
  </si>
  <si>
    <t>CV. BERKAH KALIMANTAN INDONESIA</t>
  </si>
  <si>
    <t>Belanja Sosialisasi</t>
  </si>
  <si>
    <t>CV.MULTI SARANA ABADI</t>
  </si>
  <si>
    <t>Belanja Obat-Obatan-Obat</t>
  </si>
  <si>
    <t>PT. SAPTA SARI TAMA</t>
  </si>
  <si>
    <t>Belanja Modal Electric Generating Set</t>
  </si>
  <si>
    <t>Bagian Umum Setda Kendal</t>
  </si>
  <si>
    <t>PT INDO ASIA BANGUN PRATAMA</t>
  </si>
  <si>
    <t>Belanja BHP COVID-19 Laboratorium PCR</t>
  </si>
  <si>
    <t>HARTA WIWAHA</t>
  </si>
  <si>
    <t>Belanja Modal Alat Pendingin</t>
  </si>
  <si>
    <t>Ciremai Putra Tekindo</t>
  </si>
  <si>
    <t>PEMENANG LELANG</t>
  </si>
  <si>
    <t>PENGADAAN JASA KONTRUKSI</t>
  </si>
  <si>
    <t>Rekonstruksi/Peningkatan Kapasitas Struktur Jalan (Khusus Kabupaten) Jambiarum - Wonosari</t>
  </si>
  <si>
    <t>PT. BERUANG BANYAK SEKALI</t>
  </si>
  <si>
    <t>Rekonstruksi/Peningkatan Kapasitas Struktur Jalan (Khusus Kabupaten) Nolokerto - Protomulyo</t>
  </si>
  <si>
    <t>CV. GANGSAR PADOS REJEKI</t>
  </si>
  <si>
    <t>Peningkatan SPAM Jaringan Perpipaan Desa Karangsari Kecamatan Rowosari</t>
  </si>
  <si>
    <t>CV. Mitra Sejati Utama</t>
  </si>
  <si>
    <t>Peningkatan SPAM Jaringan Perpipaan Desa Kaliyoso Kecamatan Kangkung</t>
  </si>
  <si>
    <t>PT. ALDILA KARYA UTAMA</t>
  </si>
  <si>
    <t>Peningkatan SPAM Jaringan Perpipaan Desa Sendangkulon Kecamatan Kangkung</t>
  </si>
  <si>
    <t>CV. Kembangarum</t>
  </si>
  <si>
    <t>Peningkatan SPAM Jaringan Perpipaan Desa Sidomakmur Kecamatan Kaliwungu Selatan</t>
  </si>
  <si>
    <t>Peningkatan SPAM Jaringan Perpipaan Desa Jungsemi Kecamatan Kangkung</t>
  </si>
  <si>
    <t>cv. citra mandiri utama</t>
  </si>
  <si>
    <t>Peningkatan SPAM Jaringan Perpipaan Desa Sendangdawung Kecamatan Kangkung</t>
  </si>
  <si>
    <t>CV. AMARTA JAYA SENTOSA</t>
  </si>
  <si>
    <t>Rehabilitasi Jaringan Irigasi DI Blimbing Desa Blimbing Kecamatan Boja</t>
  </si>
  <si>
    <t>PT. JILANUSA BANGUN PERSADA</t>
  </si>
  <si>
    <t>Pembangunan Gedung Pelayanan SKCK Polres Kendal</t>
  </si>
  <si>
    <t>CV. NAHL LESTARI</t>
  </si>
  <si>
    <t>Rehabilitasi Jembatan Jl. Magelung - Sumur</t>
  </si>
  <si>
    <t>CV. BATU MULYA KOKOH</t>
  </si>
  <si>
    <t>Rehabilitasi Jembatan Jl. Pegandon - Magangan</t>
  </si>
  <si>
    <t>CV.KARYA PUTRA MAS</t>
  </si>
  <si>
    <t>Belanja Pembangunan Gedung Layanan Perpustakaan Kabupaten Kendal</t>
  </si>
  <si>
    <t>Dinas Kearsipan dan Perpustakaan</t>
  </si>
  <si>
    <t>PT. CHIMARDER 777</t>
  </si>
  <si>
    <t>Rehabilitasi Jalan Kendal - Bandengan (Jl. Laut)</t>
  </si>
  <si>
    <t>CV. Duta Karya</t>
  </si>
  <si>
    <t>Pembuatan brak Relokasi Pasar Weleri I</t>
  </si>
  <si>
    <t>Dinas Perdagangan</t>
  </si>
  <si>
    <t>PT. ALDILA PUTRA UTAMA</t>
  </si>
  <si>
    <t>Rekonstruksi Jalan Kalices - Sojomerto</t>
  </si>
  <si>
    <t>WAHYU JAYA</t>
  </si>
  <si>
    <t>Rekonstruksi Jalan Pucangrejo - Kaliyoso</t>
  </si>
  <si>
    <t>Rekonstruksi Jalan Paraan - Tanjunganom</t>
  </si>
  <si>
    <t>CV. FAFADIL BERKAH</t>
  </si>
  <si>
    <t>Belanja Modal Bangunan Gedung Kantor</t>
  </si>
  <si>
    <t>Inspektorat</t>
  </si>
  <si>
    <t>CV.TUMPU HARAPAN, Kulon Progro, Yogyakarta</t>
  </si>
  <si>
    <t>Rekonstruksi Jalan Sojomerto - Kalibareng</t>
  </si>
  <si>
    <t>CV Megah Sentosa</t>
  </si>
  <si>
    <t>Pembangunan Puskesmas Gemuh II</t>
  </si>
  <si>
    <t>PT USTRAINDO MULYA ABADI</t>
  </si>
  <si>
    <t>Rekonstruksi Jalan Rowosari - Gempolsewu</t>
  </si>
  <si>
    <t>CV. TRIMITRA MANDIRI</t>
  </si>
  <si>
    <t>Pemeliharaan Afvour Poting Desa Sarirejo Kecamatan Kaliwungu</t>
  </si>
  <si>
    <t>CV. PONCO LARAS</t>
  </si>
  <si>
    <t>Belanja modal sumur Bor</t>
  </si>
  <si>
    <t>Rumah Sakit Umum Daerah Dr Soewondo</t>
  </si>
  <si>
    <t>CV. NAFTA PUTRA</t>
  </si>
  <si>
    <t>Pemeliharaan Dermaga / Fender dan Plesengan</t>
  </si>
  <si>
    <t>Dinas Perhubungan</t>
  </si>
  <si>
    <t>CV. Kartika Jaya</t>
  </si>
  <si>
    <t>Pembangunan SPAM Jaringan Perpipaan (Dak Integrasi) Desa Penyangkringan Kecamatan weleri</t>
  </si>
  <si>
    <t>DAFFA PUTRA</t>
  </si>
  <si>
    <t>Pemeliharaan Jalan Lingkungan dan Area Parkir Pelabuhan</t>
  </si>
  <si>
    <t>CV. NAVILA</t>
  </si>
  <si>
    <t>Rehabilitasi Jalan Produksi Pokdakan Udang Sari Kelurahan Banyutowo Kecamatan Kendal</t>
  </si>
  <si>
    <t>CV. DEWI JAYA</t>
  </si>
  <si>
    <t>Pengadaan Bangunan Gedung Perpustakaan SDN 1 Korowelangkulon Kecamatan Cepiring</t>
  </si>
  <si>
    <t>Dinas Pendidikan dan Kebudayaan</t>
  </si>
  <si>
    <t>CV. SIMENDU MULYA</t>
  </si>
  <si>
    <t>Pengadaan Bangunan Gedung Perpustakaan SDN 1 Penaruban Kecamatan weleri</t>
  </si>
  <si>
    <t>CV. RAPI KARYA MANDIRI</t>
  </si>
  <si>
    <t>Pengadaan Bangunan Gedung Perpustakaan SDN 2 Pagergunung Kecamatan Pageruyung</t>
  </si>
  <si>
    <t>MITRA YORI</t>
  </si>
  <si>
    <t>Pengadaan Bangunan Gedung Perpustakaan SDN 1 Wirosari Kecamatan Patean</t>
  </si>
  <si>
    <t>CV. UTAMA SEJAHTERA</t>
  </si>
  <si>
    <t>Pengadaan Bangunan Gedung Perpustakaan SDN 2 Ngesrepbalong Kecamatan Limbangan</t>
  </si>
  <si>
    <t>CV. PURNAMA KARYA</t>
  </si>
  <si>
    <t>Pengadaan Bangunan Gedung Perpustakaan SDN 2 Peron - Kecamatan Limbangan</t>
  </si>
  <si>
    <t>CV. SOSROBAHU INDO PERKASA</t>
  </si>
  <si>
    <t>Pengadaan Bangunan Gedung Perpustakaan SDN 2 Singorojo Kecamatan Singorojo</t>
  </si>
  <si>
    <t>CV MUSTIKA JATI</t>
  </si>
  <si>
    <t>Pengadaan Bangunan Gedung Perpustakaan SDN 1 Purwosari Kecamatan Sukorejo</t>
  </si>
  <si>
    <t>Pembangunan Ruang Laboratorium Komputer SDN 1 Manggungmangu Kecamatan Platungan</t>
  </si>
  <si>
    <t>CV. JADANG JAYA</t>
  </si>
  <si>
    <t>Pembangunan Ruan Laboratorium Komputer SDN 1 Sukorejo Kecamatan Sukorejo</t>
  </si>
  <si>
    <t>CV. PANCA MARGA JAYA</t>
  </si>
  <si>
    <t>Pembangunan Ruang Laboratorium Komputer SDN 1 Tambahrejo Kecamatan Pageruyung</t>
  </si>
  <si>
    <t>CV. PUTRA ANANTA</t>
  </si>
  <si>
    <t>Pembangunan Ruang Laboratorium Komputer SDN Medono Kecamatan Boja</t>
  </si>
  <si>
    <t>Pembangunan Ruang Laboratorium Komputer SDN 1 Montongsari Kecamatan Weleri</t>
  </si>
  <si>
    <t>CV. DEWINTA CATUR PRATAMA</t>
  </si>
  <si>
    <t>Pembangunan Ruang Laboratorium Komputer SDN 1 Kedungboto Kecamatan Limbangan</t>
  </si>
  <si>
    <t>CV. CAHAYA KARYA</t>
  </si>
  <si>
    <t>Pembangunan Ruang Laboratorium komputer SDN 1 Sendangdawung Kecamatan Kangkung</t>
  </si>
  <si>
    <t>Pembangunan Ruang Laboratorium Komputer SDN Purworejo Kecamatan Ringinarum</t>
  </si>
  <si>
    <t>cv. rifasa persada</t>
  </si>
  <si>
    <t>Pembangunan Ruang Laboratorium Komputer SDN 2 Pagergunung Kecamatan Pageruyung</t>
  </si>
  <si>
    <t>cv. megah utama putra</t>
  </si>
  <si>
    <t>Pembangunan Ruang Laboratorium Komputer SDN 1 Penaruban Kecamatan Weleri</t>
  </si>
  <si>
    <t>CV.RIZKI HALAL</t>
  </si>
  <si>
    <t>Pembangunan Ruang Laboratorium komputer SDN 1 Bulugede Kecamatan Patebon</t>
  </si>
  <si>
    <t>CV. ASHA KARYA</t>
  </si>
  <si>
    <t>Pembangunan Ruang Laboratorium Komputer SDN 1 Tirtomulyo Kecamatan Plantungan</t>
  </si>
  <si>
    <t>CV USTRAINDO</t>
  </si>
  <si>
    <t>Belanja Pembangunan Gudang Alat dan Obat Kontrasepsi</t>
  </si>
  <si>
    <t>Dinas Pengendalian Penduduk Keluarga Berencana Pemberdayaan Perempuan dan Perlindungan Anak</t>
  </si>
  <si>
    <t>CV. VIRA JAYA ABADI</t>
  </si>
  <si>
    <t>Rehabilitasi Ruang Kelas SDN 1 Korowelangkulon Kecamatan Cepiring</t>
  </si>
  <si>
    <t>Rehabilitasi Ruang Kelas SDN 1 Kedungboto Kecamatan Limbangan</t>
  </si>
  <si>
    <t>Rehabilitasi Ruang Kelas SDN Mulyosari Kecamatan Sukorejo</t>
  </si>
  <si>
    <t>Rehabilitasi Ruang Kelas SDN 2 Peron Kecamatan Limbangan</t>
  </si>
  <si>
    <t>cv. caraka kalea mandiri</t>
  </si>
  <si>
    <t>Rehablitasi Ruang Kelas SDN Medono Kecamatan Boja</t>
  </si>
  <si>
    <t>Rehabilitasi Ruang Kelas SDN 3 Curugsewu Kecamatan Patean</t>
  </si>
  <si>
    <t>Rehabilitasi Ruang Kelas Kelas SDN 1 Montongsari Kecamatan Weleri</t>
  </si>
  <si>
    <t>CV. MUGI BERKAH PERKASA</t>
  </si>
  <si>
    <t>Rehabilitasi Ruang Kelas SDN 6 Sidokumpul Kecamatan Patean</t>
  </si>
  <si>
    <t>Belanja Modal Jalan Lainnya Pembangunan Jalan Lingkungan dan Drainase Lingkungan (DAK Integrasi)</t>
  </si>
  <si>
    <t>Dinas Perumahan Rakyat dan Kawasan Permukiman</t>
  </si>
  <si>
    <t>Rehabilitasi Ruang Kelas SDN 2 Gebangan Kecamatan Pageruyung</t>
  </si>
  <si>
    <t>Rehabilitasi Ruang Kelas SDN 1 Tambahrejo Kecamatan Pageruyung</t>
  </si>
  <si>
    <t>Rehabilitasi Ruang Kelas SDN 1 Manggungmangu Kecamatan Plantungan</t>
  </si>
  <si>
    <t>Rekonstruksi Jalan Ngasinan - Ringinarum</t>
  </si>
  <si>
    <t>CV. RAJAWALI CITRA BANGSA</t>
  </si>
  <si>
    <t>Belanja Pemeliharaan Tanah-Tanah Non Persil-Tanah Pertanian</t>
  </si>
  <si>
    <t>CV. AR ROZAQ</t>
  </si>
  <si>
    <t>Rehab Gedung Sekretariat Kecamatan Kendal</t>
  </si>
  <si>
    <t>Kecamatan Kota Kendal</t>
  </si>
  <si>
    <t>CV. EL JAYA PERKASA</t>
  </si>
  <si>
    <t>Pembangunan RPH</t>
  </si>
  <si>
    <t>Pengadaan Palang Pintu Perlintasan KA dan Pos Jaga</t>
  </si>
  <si>
    <t>SANIGRAHA</t>
  </si>
  <si>
    <t>Belanja Pemeliharaan Bangunan Gedung Kantor</t>
  </si>
  <si>
    <t>Badan Penanggulangan Bencana Daerah</t>
  </si>
  <si>
    <t>CV. DADI MULYO</t>
  </si>
  <si>
    <t>Rehabilitasi/Pemeliharaan Rumah Dinas Bupati</t>
  </si>
  <si>
    <t>Rekonstruksi Jalan Magangan - Pongangan Kec. Ngampel / Kec. Kaliwungu Selatan</t>
  </si>
  <si>
    <t>PENGADAAN JASA KONSULTANSI USAHA KONTRUKSI</t>
  </si>
  <si>
    <t>Jasa Konsultansi Pengawasan Pembangunan gedung 2 lantai</t>
  </si>
  <si>
    <t>PT. KRIDA KARYA ADVISORY, Lamper Kidul Semarang Selatan</t>
  </si>
  <si>
    <t>Perencanaan DED Pasar Weleri</t>
  </si>
  <si>
    <t>PT. Darmasraya Mitra Amerta, Cokrodirjan, Yogyakarta</t>
  </si>
  <si>
    <t>Jasa Konsultansi Survey Kondisi Jalan (DAK Infrastruktur Jalan - Reguler)</t>
  </si>
  <si>
    <t>CV.Mahottama, Banyumanik, Semarang</t>
  </si>
  <si>
    <t>Jasa Konsultansi Survey Kondisi Jembatan</t>
  </si>
  <si>
    <t>PT. AGRASINAR PURIPRATAMA</t>
  </si>
  <si>
    <t>Jasa Konsultansi Penyusunan Leger Jalan</t>
  </si>
  <si>
    <t>PT. Tri Patra Konsultan</t>
  </si>
  <si>
    <t>Jasa Konsultansi Penyediaan Peta Dasar 19 Kecamatan di Kabupaten Kendal</t>
  </si>
  <si>
    <t>PT. Zenit Era Utama Servizio</t>
  </si>
  <si>
    <t>Jasa Konsultansi Penyediaan Peta Dasar dan Penyusunan Rencana Detail Tata Ruang(RDTR) Kecamatan Kendal, Kecamatan Brangsong, Kecamatan Boja, Kecamatan Patebon  dan Kecamatan Kaliwungu Selatan Kabupaten Kendal</t>
  </si>
  <si>
    <t>PT. SARANABUDI PRAKARSARIPTA</t>
  </si>
  <si>
    <t>CV. RAMA CIPTA KARYA</t>
  </si>
  <si>
    <t>CV.GEMILANG</t>
  </si>
  <si>
    <t>Pokja 3</t>
  </si>
  <si>
    <t>Pokja 2</t>
  </si>
  <si>
    <t>Pokja 1</t>
  </si>
  <si>
    <t>Pokja 4</t>
  </si>
  <si>
    <t>2 PAKET E-TENDER</t>
  </si>
  <si>
    <t>15 PAKET E-TENDER</t>
  </si>
  <si>
    <t>69 PAKET E-TENDER</t>
  </si>
  <si>
    <t>7 PAKET E-TENDER</t>
  </si>
  <si>
    <t>4 PAKET E-TENDER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</si>
</sst>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(* #,##0_);_(* \(#,##0\);_(* &quot;-&quot;_);_(@_)"/>
    <numFmt numFmtId="165" formatCode="[$-13809]dd\ mmmm\ yyyy;@"/>
    <numFmt numFmtId="166" formatCode="0.000000000000000000000%"/>
    <numFmt numFmtId="167" formatCode="0.0"/>
    <numFmt numFmtId="168" formatCode="_-* #,##0.0_-;\-* #,##0.0_-;_-* &quot;-&quot;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1"/>
      <color rgb="FF212529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333333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4" fillId="0" borderId="0" applyFont="0" applyFill="0" applyBorder="0" applyAlignment="0" applyProtection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1" fontId="3" fillId="0" borderId="2" xfId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1" fillId="0" borderId="0" xfId="2"/>
    <xf numFmtId="15" fontId="6" fillId="0" borderId="0" xfId="3" applyNumberFormat="1" applyFont="1"/>
    <xf numFmtId="0" fontId="6" fillId="2" borderId="2" xfId="3" applyFont="1" applyFill="1" applyBorder="1" applyAlignment="1">
      <alignment horizontal="center" vertical="top"/>
    </xf>
    <xf numFmtId="0" fontId="6" fillId="2" borderId="2" xfId="3" applyFont="1" applyFill="1" applyBorder="1" applyAlignment="1">
      <alignment vertical="top" wrapText="1"/>
    </xf>
    <xf numFmtId="165" fontId="6" fillId="2" borderId="2" xfId="3" quotePrefix="1" applyNumberFormat="1" applyFont="1" applyFill="1" applyBorder="1" applyAlignment="1">
      <alignment horizontal="center" vertical="top"/>
    </xf>
    <xf numFmtId="0" fontId="6" fillId="2" borderId="2" xfId="3" applyFont="1" applyFill="1" applyBorder="1" applyAlignment="1">
      <alignment vertical="top"/>
    </xf>
    <xf numFmtId="164" fontId="6" fillId="2" borderId="2" xfId="4" applyNumberFormat="1" applyFont="1" applyFill="1" applyBorder="1" applyAlignment="1">
      <alignment vertical="top"/>
    </xf>
    <xf numFmtId="165" fontId="6" fillId="2" borderId="2" xfId="3" applyNumberFormat="1" applyFont="1" applyFill="1" applyBorder="1" applyAlignment="1">
      <alignment horizontal="center" vertical="top"/>
    </xf>
    <xf numFmtId="0" fontId="6" fillId="2" borderId="2" xfId="3" applyFont="1" applyFill="1" applyBorder="1" applyAlignment="1">
      <alignment horizontal="center" vertical="center"/>
    </xf>
    <xf numFmtId="0" fontId="7" fillId="0" borderId="0" xfId="0" applyFont="1"/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9" fontId="0" fillId="0" borderId="0" xfId="7" applyFont="1" applyBorder="1"/>
    <xf numFmtId="166" fontId="3" fillId="0" borderId="0" xfId="7" applyNumberFormat="1" applyFont="1" applyBorder="1" applyAlignment="1">
      <alignment horizontal="right" vertical="center" wrapText="1"/>
    </xf>
    <xf numFmtId="0" fontId="0" fillId="0" borderId="0" xfId="0" applyBorder="1"/>
    <xf numFmtId="167" fontId="0" fillId="0" borderId="0" xfId="0" applyNumberFormat="1"/>
    <xf numFmtId="168" fontId="3" fillId="0" borderId="2" xfId="1" applyNumberFormat="1" applyFont="1" applyBorder="1" applyAlignment="1">
      <alignment horizontal="right" vertical="center" wrapText="1"/>
    </xf>
    <xf numFmtId="0" fontId="6" fillId="0" borderId="0" xfId="0" applyFont="1"/>
    <xf numFmtId="0" fontId="11" fillId="0" borderId="13" xfId="0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64" fontId="9" fillId="0" borderId="2" xfId="8" applyFont="1" applyBorder="1" applyAlignment="1">
      <alignment horizontal="left" vertical="center"/>
    </xf>
    <xf numFmtId="164" fontId="9" fillId="0" borderId="13" xfId="8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164" fontId="9" fillId="0" borderId="2" xfId="8" applyFont="1" applyBorder="1" applyAlignment="1">
      <alignment vertical="center"/>
    </xf>
    <xf numFmtId="164" fontId="9" fillId="0" borderId="13" xfId="8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15" fontId="1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164" fontId="13" fillId="0" borderId="13" xfId="8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15" fontId="9" fillId="0" borderId="1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164" fontId="10" fillId="0" borderId="13" xfId="8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15" fontId="1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14" fillId="0" borderId="0" xfId="0" applyFont="1"/>
    <xf numFmtId="15" fontId="9" fillId="0" borderId="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2" borderId="4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top"/>
    </xf>
    <xf numFmtId="0" fontId="5" fillId="2" borderId="11" xfId="3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6" fillId="0" borderId="0" xfId="0" applyNumberFormat="1" applyFont="1"/>
    <xf numFmtId="41" fontId="0" fillId="0" borderId="0" xfId="1" applyFo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9">
    <cellStyle name="Comma [0]" xfId="1" builtinId="6"/>
    <cellStyle name="Comma [0] 2" xfId="4"/>
    <cellStyle name="Comma [0] 3" xfId="6"/>
    <cellStyle name="Comma [0] 4" xfId="8"/>
    <cellStyle name="Currency [0] 2" xfId="5"/>
    <cellStyle name="Normal" xfId="0" builtinId="0"/>
    <cellStyle name="Normal 2" xfId="3"/>
    <cellStyle name="Normal 3" xfId="2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30" zoomScaleNormal="100" zoomScaleSheetLayoutView="130" workbookViewId="0">
      <selection activeCell="D7" sqref="D7"/>
    </sheetView>
  </sheetViews>
  <sheetFormatPr defaultRowHeight="15" x14ac:dyDescent="0.25"/>
  <cols>
    <col min="1" max="1" width="57.28515625" bestFit="1" customWidth="1"/>
    <col min="2" max="2" width="16.5703125" customWidth="1"/>
    <col min="3" max="4" width="16.140625" customWidth="1"/>
    <col min="6" max="6" width="25.42578125" customWidth="1"/>
  </cols>
  <sheetData>
    <row r="1" spans="1:6" ht="15" customHeight="1" x14ac:dyDescent="0.25">
      <c r="A1" s="72" t="s">
        <v>9</v>
      </c>
      <c r="B1" s="72"/>
      <c r="C1" s="72"/>
      <c r="D1" s="72"/>
    </row>
    <row r="2" spans="1:6" ht="15" customHeight="1" x14ac:dyDescent="0.25">
      <c r="A2" s="2"/>
      <c r="B2" s="2"/>
      <c r="C2" s="2"/>
    </row>
    <row r="3" spans="1:6" x14ac:dyDescent="0.25">
      <c r="A3" s="3" t="s">
        <v>0</v>
      </c>
      <c r="B3" s="3" t="s">
        <v>2</v>
      </c>
      <c r="C3" s="3" t="s">
        <v>3</v>
      </c>
      <c r="D3" s="3" t="s">
        <v>1</v>
      </c>
    </row>
    <row r="4" spans="1:6" x14ac:dyDescent="0.25">
      <c r="A4" s="1" t="s">
        <v>4</v>
      </c>
      <c r="B4" s="4">
        <v>233990859076</v>
      </c>
      <c r="C4" s="4">
        <v>58043459056</v>
      </c>
      <c r="D4" s="4">
        <f>F4</f>
        <v>100800744631</v>
      </c>
      <c r="F4" s="87">
        <f>'Sheet1 fix'!G135</f>
        <v>100800744631</v>
      </c>
    </row>
    <row r="5" spans="1:6" x14ac:dyDescent="0.25">
      <c r="A5" s="1" t="s">
        <v>5</v>
      </c>
      <c r="B5" s="4">
        <v>233038856589</v>
      </c>
      <c r="C5" s="4">
        <v>52036251743</v>
      </c>
      <c r="D5" s="4">
        <f>F5</f>
        <v>98928385980.62999</v>
      </c>
      <c r="F5" s="87">
        <f>'Sheet1 fix'!H135</f>
        <v>98928385980.62999</v>
      </c>
    </row>
    <row r="6" spans="1:6" ht="14.25" customHeight="1" x14ac:dyDescent="0.25">
      <c r="A6" s="1" t="s">
        <v>6</v>
      </c>
      <c r="B6" s="4">
        <v>13659479008</v>
      </c>
      <c r="C6" s="4">
        <v>6150230550</v>
      </c>
      <c r="D6" s="4">
        <f>F6</f>
        <v>7191194121.4799957</v>
      </c>
      <c r="F6" s="87">
        <f>F4-F8</f>
        <v>7191194121.4799957</v>
      </c>
    </row>
    <row r="7" spans="1:6" x14ac:dyDescent="0.25">
      <c r="A7" s="1" t="s">
        <v>7</v>
      </c>
      <c r="B7" s="5">
        <v>5.84</v>
      </c>
      <c r="C7" s="5">
        <v>10.6</v>
      </c>
      <c r="D7" s="26">
        <f>D6/D4*100</f>
        <v>7.1340684513836763</v>
      </c>
      <c r="F7" s="87"/>
    </row>
    <row r="8" spans="1:6" x14ac:dyDescent="0.25">
      <c r="A8" s="1" t="s">
        <v>8</v>
      </c>
      <c r="B8" s="4">
        <v>220331380068</v>
      </c>
      <c r="C8" s="4">
        <v>51893228506</v>
      </c>
      <c r="D8" s="4">
        <f>F8</f>
        <v>93609550509.520004</v>
      </c>
      <c r="F8" s="87">
        <f>'Sheet1 fix'!J135</f>
        <v>93609550509.520004</v>
      </c>
    </row>
    <row r="11" spans="1:6" x14ac:dyDescent="0.25">
      <c r="B11" s="25"/>
      <c r="C11" s="25"/>
      <c r="D11" s="25"/>
    </row>
    <row r="15" spans="1:6" x14ac:dyDescent="0.25">
      <c r="C15" s="22"/>
    </row>
    <row r="16" spans="1:6" x14ac:dyDescent="0.25">
      <c r="C16" s="23"/>
    </row>
    <row r="17" spans="3:3" x14ac:dyDescent="0.25">
      <c r="C17" s="24"/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115" zoomScaleNormal="100" zoomScaleSheetLayoutView="115" workbookViewId="0">
      <selection sqref="A1:I1"/>
    </sheetView>
  </sheetViews>
  <sheetFormatPr defaultRowHeight="15" x14ac:dyDescent="0.25"/>
  <cols>
    <col min="1" max="1" width="3.85546875" bestFit="1" customWidth="1"/>
    <col min="2" max="2" width="24.28515625" customWidth="1"/>
    <col min="3" max="3" width="31.140625" customWidth="1"/>
    <col min="4" max="4" width="19.5703125" customWidth="1"/>
    <col min="5" max="5" width="20.28515625" customWidth="1"/>
    <col min="6" max="6" width="16.5703125" customWidth="1"/>
    <col min="7" max="7" width="21.5703125" customWidth="1"/>
    <col min="8" max="8" width="19.140625" customWidth="1"/>
    <col min="9" max="9" width="19.42578125" customWidth="1"/>
  </cols>
  <sheetData>
    <row r="1" spans="1:9" s="15" customFormat="1" ht="15.75" x14ac:dyDescent="0.25">
      <c r="A1" s="73" t="s">
        <v>10</v>
      </c>
      <c r="B1" s="73"/>
      <c r="C1" s="73"/>
      <c r="D1" s="73"/>
      <c r="E1" s="73"/>
      <c r="F1" s="73"/>
      <c r="G1" s="73"/>
      <c r="H1" s="73"/>
      <c r="I1" s="73"/>
    </row>
    <row r="2" spans="1:9" s="15" customFormat="1" ht="15.75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s="15" customFormat="1" ht="15.75" x14ac:dyDescent="0.25">
      <c r="A3" s="73" t="s">
        <v>25</v>
      </c>
      <c r="B3" s="73"/>
      <c r="C3" s="73"/>
      <c r="D3" s="73"/>
      <c r="E3" s="73"/>
      <c r="F3" s="73"/>
      <c r="G3" s="73"/>
      <c r="H3" s="73"/>
      <c r="I3" s="73"/>
    </row>
    <row r="4" spans="1:9" ht="15.75" x14ac:dyDescent="0.25">
      <c r="A4" s="7"/>
      <c r="B4" s="6"/>
      <c r="C4" s="6"/>
      <c r="D4" s="6"/>
      <c r="E4" s="6"/>
      <c r="F4" s="6"/>
      <c r="G4" s="6"/>
      <c r="H4" s="6"/>
      <c r="I4" s="6"/>
    </row>
    <row r="5" spans="1:9" ht="15.75" thickBo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5.75" x14ac:dyDescent="0.25">
      <c r="A6" s="74" t="s">
        <v>12</v>
      </c>
      <c r="B6" s="76" t="s">
        <v>13</v>
      </c>
      <c r="C6" s="16" t="s">
        <v>14</v>
      </c>
      <c r="D6" s="17" t="s">
        <v>14</v>
      </c>
      <c r="E6" s="78" t="s">
        <v>15</v>
      </c>
      <c r="F6" s="80" t="s">
        <v>16</v>
      </c>
      <c r="G6" s="16" t="s">
        <v>17</v>
      </c>
      <c r="H6" s="16" t="s">
        <v>18</v>
      </c>
      <c r="I6" s="18" t="s">
        <v>19</v>
      </c>
    </row>
    <row r="7" spans="1:9" ht="15.75" x14ac:dyDescent="0.25">
      <c r="A7" s="75"/>
      <c r="B7" s="77"/>
      <c r="C7" s="19" t="s">
        <v>20</v>
      </c>
      <c r="D7" s="20" t="s">
        <v>21</v>
      </c>
      <c r="E7" s="79"/>
      <c r="F7" s="81"/>
      <c r="G7" s="19" t="s">
        <v>22</v>
      </c>
      <c r="H7" s="19" t="s">
        <v>23</v>
      </c>
      <c r="I7" s="21" t="s">
        <v>24</v>
      </c>
    </row>
    <row r="8" spans="1:9" ht="33.75" customHeight="1" x14ac:dyDescent="0.25">
      <c r="A8" s="14">
        <v>1</v>
      </c>
      <c r="B8" s="9"/>
      <c r="C8" s="10"/>
      <c r="D8" s="10"/>
      <c r="E8" s="11"/>
      <c r="F8" s="8"/>
      <c r="G8" s="12"/>
      <c r="H8" s="12"/>
      <c r="I8" s="9"/>
    </row>
    <row r="9" spans="1:9" ht="31.5" customHeight="1" x14ac:dyDescent="0.25">
      <c r="A9" s="14">
        <v>2</v>
      </c>
      <c r="B9" s="11"/>
      <c r="C9" s="10"/>
      <c r="D9" s="10"/>
      <c r="E9" s="11"/>
      <c r="F9" s="8"/>
      <c r="G9" s="12"/>
      <c r="H9" s="12"/>
      <c r="I9" s="9"/>
    </row>
    <row r="10" spans="1:9" ht="33" customHeight="1" x14ac:dyDescent="0.25">
      <c r="A10" s="14">
        <v>3</v>
      </c>
      <c r="B10" s="9"/>
      <c r="C10" s="10"/>
      <c r="D10" s="13"/>
      <c r="E10" s="11"/>
      <c r="F10" s="8"/>
      <c r="G10" s="12"/>
      <c r="H10" s="12"/>
      <c r="I10" s="9"/>
    </row>
  </sheetData>
  <mergeCells count="7">
    <mergeCell ref="A1:I1"/>
    <mergeCell ref="A2:I2"/>
    <mergeCell ref="A3:I3"/>
    <mergeCell ref="A6:A7"/>
    <mergeCell ref="B6:B7"/>
    <mergeCell ref="E6:E7"/>
    <mergeCell ref="F6:F7"/>
  </mergeCells>
  <pageMargins left="0.7" right="0.7" top="0.75" bottom="0.75" header="0.3" footer="0.3"/>
  <pageSetup paperSize="10000" scale="8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111" workbookViewId="0">
      <selection activeCell="C124" sqref="C124"/>
    </sheetView>
  </sheetViews>
  <sheetFormatPr defaultRowHeight="15.75" x14ac:dyDescent="0.25"/>
  <cols>
    <col min="1" max="1" width="7.140625" style="27" customWidth="1"/>
    <col min="2" max="2" width="12.7109375" style="60" customWidth="1"/>
    <col min="3" max="3" width="49.7109375" style="27" customWidth="1"/>
    <col min="4" max="4" width="21.5703125" style="27" customWidth="1"/>
    <col min="5" max="5" width="39.5703125" style="27" customWidth="1"/>
    <col min="6" max="6" width="15.7109375" style="60" customWidth="1"/>
    <col min="7" max="7" width="17.42578125" style="27" customWidth="1"/>
    <col min="8" max="8" width="16.5703125" style="27" customWidth="1"/>
    <col min="9" max="9" width="38.85546875" style="27" customWidth="1"/>
    <col min="10" max="10" width="17.85546875" style="27" customWidth="1"/>
    <col min="11" max="16384" width="9.140625" style="27"/>
  </cols>
  <sheetData>
    <row r="1" spans="1:10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5">
      <c r="A4" s="52"/>
      <c r="B4" s="52"/>
      <c r="C4" s="52"/>
      <c r="D4" s="52"/>
      <c r="E4" s="52"/>
      <c r="F4" s="71"/>
      <c r="G4" s="52"/>
      <c r="H4" s="52"/>
      <c r="I4" s="52"/>
      <c r="J4" s="52"/>
    </row>
    <row r="5" spans="1:10" x14ac:dyDescent="0.25">
      <c r="A5" s="67" t="s">
        <v>55</v>
      </c>
    </row>
    <row r="7" spans="1:10" ht="42" customHeight="1" x14ac:dyDescent="0.25">
      <c r="A7" s="88" t="s">
        <v>29</v>
      </c>
      <c r="B7" s="88" t="s">
        <v>30</v>
      </c>
      <c r="C7" s="88" t="s">
        <v>31</v>
      </c>
      <c r="D7" s="89" t="s">
        <v>32</v>
      </c>
      <c r="E7" s="88" t="s">
        <v>15</v>
      </c>
      <c r="F7" s="88" t="s">
        <v>16</v>
      </c>
      <c r="G7" s="89" t="s">
        <v>33</v>
      </c>
      <c r="H7" s="88" t="s">
        <v>34</v>
      </c>
      <c r="I7" s="88" t="s">
        <v>89</v>
      </c>
      <c r="J7" s="89" t="s">
        <v>35</v>
      </c>
    </row>
    <row r="8" spans="1:10" ht="39" customHeight="1" x14ac:dyDescent="0.25">
      <c r="A8" s="33">
        <v>1</v>
      </c>
      <c r="B8" s="61">
        <v>4956501</v>
      </c>
      <c r="C8" s="53" t="s">
        <v>56</v>
      </c>
      <c r="D8" s="59">
        <v>44224</v>
      </c>
      <c r="E8" s="42" t="s">
        <v>40</v>
      </c>
      <c r="F8" s="83" t="s">
        <v>238</v>
      </c>
      <c r="G8" s="54">
        <v>2048030000</v>
      </c>
      <c r="H8" s="54">
        <v>2047476631.2</v>
      </c>
      <c r="I8" s="34" t="s">
        <v>57</v>
      </c>
      <c r="J8" s="37">
        <v>1711710000</v>
      </c>
    </row>
    <row r="9" spans="1:10" ht="39" customHeight="1" x14ac:dyDescent="0.25">
      <c r="A9" s="33">
        <f>A8+1</f>
        <v>2</v>
      </c>
      <c r="B9" s="62">
        <v>5301501</v>
      </c>
      <c r="C9" s="55" t="s">
        <v>58</v>
      </c>
      <c r="D9" s="48">
        <v>44314</v>
      </c>
      <c r="E9" s="34" t="s">
        <v>59</v>
      </c>
      <c r="F9" s="83" t="s">
        <v>238</v>
      </c>
      <c r="G9" s="37">
        <v>231000000</v>
      </c>
      <c r="H9" s="37">
        <v>213325000</v>
      </c>
      <c r="I9" s="34" t="s">
        <v>236</v>
      </c>
      <c r="J9" s="37">
        <v>194040000</v>
      </c>
    </row>
    <row r="10" spans="1:10" ht="39" customHeight="1" x14ac:dyDescent="0.25">
      <c r="A10" s="33">
        <f t="shared" ref="A10:A22" si="0">A9+1</f>
        <v>3</v>
      </c>
      <c r="B10" s="62">
        <v>5462501</v>
      </c>
      <c r="C10" s="50" t="s">
        <v>60</v>
      </c>
      <c r="D10" s="48">
        <v>44357</v>
      </c>
      <c r="E10" s="34" t="s">
        <v>61</v>
      </c>
      <c r="F10" s="63" t="s">
        <v>239</v>
      </c>
      <c r="G10" s="37">
        <v>720000000</v>
      </c>
      <c r="H10" s="37">
        <v>720000000</v>
      </c>
      <c r="I10" s="34" t="s">
        <v>62</v>
      </c>
      <c r="J10" s="37">
        <v>577500000</v>
      </c>
    </row>
    <row r="11" spans="1:10" ht="39" customHeight="1" x14ac:dyDescent="0.25">
      <c r="A11" s="33">
        <f t="shared" si="0"/>
        <v>4</v>
      </c>
      <c r="B11" s="62">
        <v>5460501</v>
      </c>
      <c r="C11" s="50" t="s">
        <v>63</v>
      </c>
      <c r="D11" s="48">
        <v>44357</v>
      </c>
      <c r="E11" s="34" t="s">
        <v>61</v>
      </c>
      <c r="F11" s="83" t="s">
        <v>238</v>
      </c>
      <c r="G11" s="37">
        <v>344000000</v>
      </c>
      <c r="H11" s="37">
        <v>344000000</v>
      </c>
      <c r="I11" s="34" t="s">
        <v>64</v>
      </c>
      <c r="J11" s="37">
        <v>337000000</v>
      </c>
    </row>
    <row r="12" spans="1:10" ht="39" customHeight="1" x14ac:dyDescent="0.25">
      <c r="A12" s="33">
        <f t="shared" si="0"/>
        <v>5</v>
      </c>
      <c r="B12" s="62">
        <v>5586501</v>
      </c>
      <c r="C12" s="50" t="s">
        <v>65</v>
      </c>
      <c r="D12" s="48">
        <v>44399</v>
      </c>
      <c r="E12" s="34" t="s">
        <v>66</v>
      </c>
      <c r="F12" s="63" t="s">
        <v>239</v>
      </c>
      <c r="G12" s="37">
        <v>627860000</v>
      </c>
      <c r="H12" s="37">
        <v>627242000</v>
      </c>
      <c r="I12" s="34" t="s">
        <v>67</v>
      </c>
      <c r="J12" s="37">
        <v>624085000</v>
      </c>
    </row>
    <row r="13" spans="1:10" ht="54.95" customHeight="1" x14ac:dyDescent="0.25">
      <c r="A13" s="33">
        <f t="shared" si="0"/>
        <v>6</v>
      </c>
      <c r="B13" s="62">
        <v>5603501</v>
      </c>
      <c r="C13" s="55" t="s">
        <v>68</v>
      </c>
      <c r="D13" s="48">
        <v>44403</v>
      </c>
      <c r="E13" s="34" t="s">
        <v>69</v>
      </c>
      <c r="F13" s="83" t="s">
        <v>238</v>
      </c>
      <c r="G13" s="37">
        <v>496270000</v>
      </c>
      <c r="H13" s="37">
        <v>485483000</v>
      </c>
      <c r="I13" s="34" t="s">
        <v>70</v>
      </c>
      <c r="J13" s="37">
        <v>441158300</v>
      </c>
    </row>
    <row r="14" spans="1:10" ht="39" customHeight="1" x14ac:dyDescent="0.25">
      <c r="A14" s="33">
        <f t="shared" si="0"/>
        <v>7</v>
      </c>
      <c r="B14" s="62">
        <v>5633501</v>
      </c>
      <c r="C14" s="50" t="s">
        <v>71</v>
      </c>
      <c r="D14" s="48">
        <v>44420</v>
      </c>
      <c r="E14" s="34" t="s">
        <v>72</v>
      </c>
      <c r="F14" s="83" t="s">
        <v>238</v>
      </c>
      <c r="G14" s="37">
        <v>269100000</v>
      </c>
      <c r="H14" s="37">
        <v>245700000</v>
      </c>
      <c r="I14" s="34" t="s">
        <v>237</v>
      </c>
      <c r="J14" s="37">
        <v>225810000</v>
      </c>
    </row>
    <row r="15" spans="1:10" ht="39" customHeight="1" x14ac:dyDescent="0.25">
      <c r="A15" s="33">
        <f t="shared" si="0"/>
        <v>8</v>
      </c>
      <c r="B15" s="62">
        <v>5463501</v>
      </c>
      <c r="C15" s="50" t="s">
        <v>73</v>
      </c>
      <c r="D15" s="48">
        <v>44461</v>
      </c>
      <c r="E15" s="34" t="s">
        <v>61</v>
      </c>
      <c r="F15" s="83" t="s">
        <v>238</v>
      </c>
      <c r="G15" s="37">
        <v>1020000000</v>
      </c>
      <c r="H15" s="37">
        <v>1014000000</v>
      </c>
      <c r="I15" s="56" t="s">
        <v>74</v>
      </c>
      <c r="J15" s="36">
        <v>977999999.99000001</v>
      </c>
    </row>
    <row r="16" spans="1:10" ht="39" customHeight="1" x14ac:dyDescent="0.25">
      <c r="A16" s="33">
        <f t="shared" si="0"/>
        <v>9</v>
      </c>
      <c r="B16" s="62">
        <v>5878501</v>
      </c>
      <c r="C16" s="55" t="s">
        <v>75</v>
      </c>
      <c r="D16" s="48">
        <v>44482</v>
      </c>
      <c r="E16" s="34" t="s">
        <v>61</v>
      </c>
      <c r="F16" s="63" t="s">
        <v>239</v>
      </c>
      <c r="G16" s="37">
        <v>1186020000</v>
      </c>
      <c r="H16" s="37">
        <v>1156590000</v>
      </c>
      <c r="I16" s="57" t="s">
        <v>76</v>
      </c>
      <c r="J16" s="40">
        <v>1150907400</v>
      </c>
    </row>
    <row r="17" spans="1:10" ht="39" customHeight="1" x14ac:dyDescent="0.25">
      <c r="A17" s="33">
        <f t="shared" si="0"/>
        <v>10</v>
      </c>
      <c r="B17" s="62">
        <v>5879501</v>
      </c>
      <c r="C17" s="55" t="s">
        <v>58</v>
      </c>
      <c r="D17" s="48">
        <v>44482</v>
      </c>
      <c r="E17" s="34" t="s">
        <v>59</v>
      </c>
      <c r="F17" s="63" t="s">
        <v>240</v>
      </c>
      <c r="G17" s="37">
        <v>231000000</v>
      </c>
      <c r="H17" s="37">
        <v>227360000</v>
      </c>
      <c r="I17" s="58" t="s">
        <v>77</v>
      </c>
      <c r="J17" s="36">
        <v>199780000</v>
      </c>
    </row>
    <row r="18" spans="1:10" ht="39" customHeight="1" x14ac:dyDescent="0.25">
      <c r="A18" s="33">
        <f t="shared" si="0"/>
        <v>11</v>
      </c>
      <c r="B18" s="63">
        <v>5931501</v>
      </c>
      <c r="C18" s="50" t="s">
        <v>78</v>
      </c>
      <c r="D18" s="48">
        <v>44491</v>
      </c>
      <c r="E18" s="51" t="s">
        <v>53</v>
      </c>
      <c r="F18" s="63" t="s">
        <v>239</v>
      </c>
      <c r="G18" s="37">
        <v>1140000000</v>
      </c>
      <c r="H18" s="37">
        <v>1135200000</v>
      </c>
      <c r="I18" s="57" t="s">
        <v>79</v>
      </c>
      <c r="J18" s="40">
        <v>1102200000</v>
      </c>
    </row>
    <row r="19" spans="1:10" ht="39" customHeight="1" x14ac:dyDescent="0.25">
      <c r="A19" s="33">
        <f t="shared" si="0"/>
        <v>12</v>
      </c>
      <c r="B19" s="63">
        <v>6066501</v>
      </c>
      <c r="C19" s="50" t="s">
        <v>80</v>
      </c>
      <c r="D19" s="48">
        <v>44505</v>
      </c>
      <c r="E19" s="34" t="s">
        <v>61</v>
      </c>
      <c r="F19" s="63" t="s">
        <v>241</v>
      </c>
      <c r="G19" s="37">
        <v>948020617</v>
      </c>
      <c r="H19" s="37">
        <v>947595000</v>
      </c>
      <c r="I19" s="57" t="s">
        <v>81</v>
      </c>
      <c r="J19" s="40">
        <v>917028750</v>
      </c>
    </row>
    <row r="20" spans="1:10" ht="39" customHeight="1" x14ac:dyDescent="0.25">
      <c r="A20" s="33">
        <f t="shared" si="0"/>
        <v>13</v>
      </c>
      <c r="B20" s="63">
        <v>6084501</v>
      </c>
      <c r="C20" s="50" t="s">
        <v>82</v>
      </c>
      <c r="D20" s="48">
        <v>44509</v>
      </c>
      <c r="E20" s="34" t="s">
        <v>83</v>
      </c>
      <c r="F20" s="83" t="s">
        <v>238</v>
      </c>
      <c r="G20" s="37">
        <v>1000000000</v>
      </c>
      <c r="H20" s="37">
        <v>651367200</v>
      </c>
      <c r="I20" s="57" t="s">
        <v>84</v>
      </c>
      <c r="J20" s="40">
        <v>636889000</v>
      </c>
    </row>
    <row r="21" spans="1:10" ht="39" customHeight="1" x14ac:dyDescent="0.25">
      <c r="A21" s="33">
        <f t="shared" si="0"/>
        <v>14</v>
      </c>
      <c r="B21" s="63">
        <v>6072501</v>
      </c>
      <c r="C21" s="50" t="s">
        <v>85</v>
      </c>
      <c r="D21" s="48">
        <v>44505</v>
      </c>
      <c r="E21" s="34" t="s">
        <v>61</v>
      </c>
      <c r="F21" s="63" t="s">
        <v>240</v>
      </c>
      <c r="G21" s="37">
        <v>1068000000</v>
      </c>
      <c r="H21" s="37">
        <v>992270000</v>
      </c>
      <c r="I21" s="56" t="s">
        <v>86</v>
      </c>
      <c r="J21" s="36">
        <v>795500000</v>
      </c>
    </row>
    <row r="22" spans="1:10" ht="39" customHeight="1" x14ac:dyDescent="0.25">
      <c r="A22" s="33">
        <f t="shared" si="0"/>
        <v>15</v>
      </c>
      <c r="B22" s="63">
        <v>6224501</v>
      </c>
      <c r="C22" s="50" t="s">
        <v>87</v>
      </c>
      <c r="D22" s="48">
        <v>44536</v>
      </c>
      <c r="E22" s="34" t="s">
        <v>83</v>
      </c>
      <c r="F22" s="63" t="s">
        <v>240</v>
      </c>
      <c r="G22" s="37">
        <v>383250000</v>
      </c>
      <c r="H22" s="37">
        <v>383223500</v>
      </c>
      <c r="I22" s="57" t="s">
        <v>88</v>
      </c>
      <c r="J22" s="40">
        <v>362111970</v>
      </c>
    </row>
    <row r="23" spans="1:10" ht="35.1" customHeight="1" x14ac:dyDescent="0.25">
      <c r="A23" s="32"/>
      <c r="B23" s="90" t="s">
        <v>47</v>
      </c>
      <c r="C23" s="91" t="s">
        <v>243</v>
      </c>
      <c r="D23" s="28"/>
      <c r="E23" s="28"/>
      <c r="F23" s="84"/>
      <c r="G23" s="29">
        <f>SUM(G8:G22)</f>
        <v>11712550617</v>
      </c>
      <c r="H23" s="29">
        <f>SUM(H8:H22)</f>
        <v>11190832331.200001</v>
      </c>
      <c r="I23" s="30"/>
      <c r="J23" s="29">
        <f>SUM(J8:J22)</f>
        <v>10253720419.99</v>
      </c>
    </row>
    <row r="24" spans="1:10" x14ac:dyDescent="0.25">
      <c r="A24" s="52"/>
      <c r="B24" s="52"/>
      <c r="C24" s="52"/>
      <c r="D24" s="52"/>
      <c r="E24" s="52"/>
      <c r="F24" s="71"/>
      <c r="G24" s="52"/>
      <c r="H24" s="52"/>
      <c r="I24" s="52"/>
      <c r="J24" s="52"/>
    </row>
    <row r="25" spans="1:10" x14ac:dyDescent="0.25">
      <c r="A25" s="52"/>
      <c r="B25" s="52"/>
      <c r="C25" s="52"/>
      <c r="D25" s="52"/>
      <c r="E25" s="52"/>
      <c r="F25" s="71"/>
      <c r="G25" s="52"/>
      <c r="H25" s="52"/>
      <c r="I25" s="52"/>
      <c r="J25" s="52"/>
    </row>
    <row r="26" spans="1:10" x14ac:dyDescent="0.25">
      <c r="A26" s="67" t="s">
        <v>90</v>
      </c>
    </row>
    <row r="28" spans="1:10" ht="42" customHeight="1" x14ac:dyDescent="0.25">
      <c r="A28" s="88" t="s">
        <v>29</v>
      </c>
      <c r="B28" s="88" t="s">
        <v>30</v>
      </c>
      <c r="C28" s="88" t="s">
        <v>31</v>
      </c>
      <c r="D28" s="89" t="s">
        <v>32</v>
      </c>
      <c r="E28" s="88" t="s">
        <v>15</v>
      </c>
      <c r="F28" s="88" t="s">
        <v>16</v>
      </c>
      <c r="G28" s="89" t="s">
        <v>33</v>
      </c>
      <c r="H28" s="88" t="s">
        <v>34</v>
      </c>
      <c r="I28" s="88" t="s">
        <v>89</v>
      </c>
      <c r="J28" s="89" t="s">
        <v>35</v>
      </c>
    </row>
    <row r="29" spans="1:10" ht="39" customHeight="1" x14ac:dyDescent="0.25">
      <c r="A29" s="33">
        <v>1</v>
      </c>
      <c r="B29" s="62">
        <v>5058501</v>
      </c>
      <c r="C29" s="55" t="s">
        <v>91</v>
      </c>
      <c r="D29" s="48">
        <v>44259</v>
      </c>
      <c r="E29" s="34" t="s">
        <v>40</v>
      </c>
      <c r="F29" s="63" t="s">
        <v>239</v>
      </c>
      <c r="G29" s="37">
        <v>6564999998</v>
      </c>
      <c r="H29" s="37">
        <v>6564999821.1899996</v>
      </c>
      <c r="I29" s="34" t="s">
        <v>92</v>
      </c>
      <c r="J29" s="37">
        <v>6360460000</v>
      </c>
    </row>
    <row r="30" spans="1:10" ht="39" customHeight="1" x14ac:dyDescent="0.25">
      <c r="A30" s="33">
        <f>A29+1</f>
        <v>2</v>
      </c>
      <c r="B30" s="62">
        <v>5060501</v>
      </c>
      <c r="C30" s="55" t="s">
        <v>93</v>
      </c>
      <c r="D30" s="48">
        <v>44259</v>
      </c>
      <c r="E30" s="34" t="s">
        <v>40</v>
      </c>
      <c r="F30" s="63" t="s">
        <v>240</v>
      </c>
      <c r="G30" s="37">
        <v>2121000000</v>
      </c>
      <c r="H30" s="37">
        <v>2120999333.27</v>
      </c>
      <c r="I30" s="34" t="s">
        <v>94</v>
      </c>
      <c r="J30" s="37">
        <v>2056521809.97</v>
      </c>
    </row>
    <row r="31" spans="1:10" ht="39" customHeight="1" x14ac:dyDescent="0.25">
      <c r="A31" s="33">
        <f t="shared" ref="A31:A94" si="1">A30+1</f>
        <v>3</v>
      </c>
      <c r="B31" s="62">
        <v>5043501</v>
      </c>
      <c r="C31" s="55" t="s">
        <v>95</v>
      </c>
      <c r="D31" s="48">
        <v>44257</v>
      </c>
      <c r="E31" s="34" t="s">
        <v>40</v>
      </c>
      <c r="F31" s="63" t="s">
        <v>241</v>
      </c>
      <c r="G31" s="37">
        <v>787865000</v>
      </c>
      <c r="H31" s="37">
        <v>787852346.20000005</v>
      </c>
      <c r="I31" s="34" t="s">
        <v>96</v>
      </c>
      <c r="J31" s="37">
        <v>755652601.25</v>
      </c>
    </row>
    <row r="32" spans="1:10" ht="39" customHeight="1" x14ac:dyDescent="0.25">
      <c r="A32" s="33">
        <f t="shared" si="1"/>
        <v>4</v>
      </c>
      <c r="B32" s="62">
        <v>5044501</v>
      </c>
      <c r="C32" s="55" t="s">
        <v>97</v>
      </c>
      <c r="D32" s="48">
        <v>44257</v>
      </c>
      <c r="E32" s="34" t="s">
        <v>40</v>
      </c>
      <c r="F32" s="63" t="s">
        <v>240</v>
      </c>
      <c r="G32" s="37">
        <v>699240000</v>
      </c>
      <c r="H32" s="37">
        <v>699237792.32000005</v>
      </c>
      <c r="I32" s="34" t="s">
        <v>98</v>
      </c>
      <c r="J32" s="37">
        <v>673579718.20000005</v>
      </c>
    </row>
    <row r="33" spans="1:10" ht="39" customHeight="1" x14ac:dyDescent="0.25">
      <c r="A33" s="33">
        <f t="shared" si="1"/>
        <v>5</v>
      </c>
      <c r="B33" s="62">
        <v>5045501</v>
      </c>
      <c r="C33" s="55" t="s">
        <v>99</v>
      </c>
      <c r="D33" s="48">
        <v>44257</v>
      </c>
      <c r="E33" s="34" t="s">
        <v>40</v>
      </c>
      <c r="F33" s="63" t="s">
        <v>239</v>
      </c>
      <c r="G33" s="37">
        <v>856499000</v>
      </c>
      <c r="H33" s="37">
        <v>856484245.14999998</v>
      </c>
      <c r="I33" s="34" t="s">
        <v>100</v>
      </c>
      <c r="J33" s="37">
        <v>827024000</v>
      </c>
    </row>
    <row r="34" spans="1:10" ht="39" customHeight="1" x14ac:dyDescent="0.25">
      <c r="A34" s="33">
        <f t="shared" si="1"/>
        <v>6</v>
      </c>
      <c r="B34" s="62">
        <v>5046501</v>
      </c>
      <c r="C34" s="55" t="s">
        <v>101</v>
      </c>
      <c r="D34" s="48">
        <v>44257</v>
      </c>
      <c r="E34" s="34" t="s">
        <v>40</v>
      </c>
      <c r="F34" s="63" t="s">
        <v>241</v>
      </c>
      <c r="G34" s="37">
        <v>673920000</v>
      </c>
      <c r="H34" s="37">
        <v>673912880.00999999</v>
      </c>
      <c r="I34" s="34" t="s">
        <v>100</v>
      </c>
      <c r="J34" s="37">
        <v>645978680.10000002</v>
      </c>
    </row>
    <row r="35" spans="1:10" ht="39" customHeight="1" x14ac:dyDescent="0.25">
      <c r="A35" s="33">
        <f t="shared" si="1"/>
        <v>7</v>
      </c>
      <c r="B35" s="62">
        <v>5047501</v>
      </c>
      <c r="C35" s="55" t="s">
        <v>102</v>
      </c>
      <c r="D35" s="48">
        <v>44257</v>
      </c>
      <c r="E35" s="34" t="s">
        <v>40</v>
      </c>
      <c r="F35" s="63" t="s">
        <v>239</v>
      </c>
      <c r="G35" s="37">
        <v>819770000</v>
      </c>
      <c r="H35" s="37">
        <v>819757339.02999997</v>
      </c>
      <c r="I35" s="34" t="s">
        <v>103</v>
      </c>
      <c r="J35" s="37">
        <v>790188000</v>
      </c>
    </row>
    <row r="36" spans="1:10" ht="39" customHeight="1" x14ac:dyDescent="0.25">
      <c r="A36" s="33">
        <f t="shared" si="1"/>
        <v>8</v>
      </c>
      <c r="B36" s="62">
        <v>5048501</v>
      </c>
      <c r="C36" s="55" t="s">
        <v>104</v>
      </c>
      <c r="D36" s="48">
        <v>44257</v>
      </c>
      <c r="E36" s="34" t="s">
        <v>40</v>
      </c>
      <c r="F36" s="63" t="s">
        <v>240</v>
      </c>
      <c r="G36" s="37">
        <v>733164000</v>
      </c>
      <c r="H36" s="37">
        <v>733159251.05999994</v>
      </c>
      <c r="I36" s="34" t="s">
        <v>105</v>
      </c>
      <c r="J36" s="37">
        <v>707091000</v>
      </c>
    </row>
    <row r="37" spans="1:10" ht="39" customHeight="1" x14ac:dyDescent="0.25">
      <c r="A37" s="33">
        <f t="shared" si="1"/>
        <v>9</v>
      </c>
      <c r="B37" s="62">
        <v>5038501</v>
      </c>
      <c r="C37" s="55" t="s">
        <v>106</v>
      </c>
      <c r="D37" s="48">
        <v>44256</v>
      </c>
      <c r="E37" s="34" t="s">
        <v>40</v>
      </c>
      <c r="F37" s="63" t="s">
        <v>241</v>
      </c>
      <c r="G37" s="37">
        <v>3609999866</v>
      </c>
      <c r="H37" s="37">
        <v>3609999531.9699998</v>
      </c>
      <c r="I37" s="34" t="s">
        <v>107</v>
      </c>
      <c r="J37" s="37">
        <v>3450689286.2600002</v>
      </c>
    </row>
    <row r="38" spans="1:10" ht="39" customHeight="1" x14ac:dyDescent="0.25">
      <c r="A38" s="33">
        <f t="shared" si="1"/>
        <v>10</v>
      </c>
      <c r="B38" s="62">
        <v>5137501</v>
      </c>
      <c r="C38" s="50" t="s">
        <v>108</v>
      </c>
      <c r="D38" s="48">
        <v>44280</v>
      </c>
      <c r="E38" s="34" t="s">
        <v>40</v>
      </c>
      <c r="F38" s="63" t="s">
        <v>240</v>
      </c>
      <c r="G38" s="37">
        <v>700000000</v>
      </c>
      <c r="H38" s="37">
        <v>699979863.76999998</v>
      </c>
      <c r="I38" s="34" t="s">
        <v>109</v>
      </c>
      <c r="J38" s="37">
        <v>679000077.32000005</v>
      </c>
    </row>
    <row r="39" spans="1:10" ht="39" customHeight="1" x14ac:dyDescent="0.25">
      <c r="A39" s="33">
        <f t="shared" si="1"/>
        <v>11</v>
      </c>
      <c r="B39" s="62">
        <v>5204501</v>
      </c>
      <c r="C39" s="50" t="s">
        <v>110</v>
      </c>
      <c r="D39" s="48">
        <v>44298</v>
      </c>
      <c r="E39" s="34" t="s">
        <v>40</v>
      </c>
      <c r="F39" s="63" t="s">
        <v>240</v>
      </c>
      <c r="G39" s="37">
        <v>450000000</v>
      </c>
      <c r="H39" s="37">
        <v>449998318.13</v>
      </c>
      <c r="I39" s="34" t="s">
        <v>111</v>
      </c>
      <c r="J39" s="37">
        <v>415591000</v>
      </c>
    </row>
    <row r="40" spans="1:10" ht="39" customHeight="1" x14ac:dyDescent="0.25">
      <c r="A40" s="33">
        <f t="shared" si="1"/>
        <v>12</v>
      </c>
      <c r="B40" s="62">
        <v>5184501</v>
      </c>
      <c r="C40" s="50" t="s">
        <v>112</v>
      </c>
      <c r="D40" s="48">
        <v>44292</v>
      </c>
      <c r="E40" s="34" t="s">
        <v>40</v>
      </c>
      <c r="F40" s="63" t="s">
        <v>239</v>
      </c>
      <c r="G40" s="37">
        <v>450000000</v>
      </c>
      <c r="H40" s="37">
        <v>450000000</v>
      </c>
      <c r="I40" s="34" t="s">
        <v>113</v>
      </c>
      <c r="J40" s="37">
        <v>418074000</v>
      </c>
    </row>
    <row r="41" spans="1:10" ht="39" customHeight="1" x14ac:dyDescent="0.25">
      <c r="A41" s="33">
        <f t="shared" si="1"/>
        <v>13</v>
      </c>
      <c r="B41" s="62">
        <v>5201501</v>
      </c>
      <c r="C41" s="55" t="s">
        <v>114</v>
      </c>
      <c r="D41" s="48">
        <v>44295</v>
      </c>
      <c r="E41" s="34" t="s">
        <v>115</v>
      </c>
      <c r="F41" s="63" t="s">
        <v>239</v>
      </c>
      <c r="G41" s="37">
        <v>9850000000</v>
      </c>
      <c r="H41" s="37">
        <v>9849965011.7399998</v>
      </c>
      <c r="I41" s="39" t="s">
        <v>116</v>
      </c>
      <c r="J41" s="41">
        <v>9352386151.7099991</v>
      </c>
    </row>
    <row r="42" spans="1:10" ht="39" customHeight="1" x14ac:dyDescent="0.25">
      <c r="A42" s="33">
        <f t="shared" si="1"/>
        <v>14</v>
      </c>
      <c r="B42" s="62">
        <v>5159501</v>
      </c>
      <c r="C42" s="50" t="s">
        <v>117</v>
      </c>
      <c r="D42" s="48">
        <v>44290</v>
      </c>
      <c r="E42" s="34" t="s">
        <v>40</v>
      </c>
      <c r="F42" s="63" t="s">
        <v>241</v>
      </c>
      <c r="G42" s="37">
        <v>400000000</v>
      </c>
      <c r="H42" s="37">
        <v>399999701.44999999</v>
      </c>
      <c r="I42" s="34" t="s">
        <v>118</v>
      </c>
      <c r="J42" s="37">
        <v>375000000</v>
      </c>
    </row>
    <row r="43" spans="1:10" ht="39" customHeight="1" x14ac:dyDescent="0.25">
      <c r="A43" s="33">
        <f t="shared" si="1"/>
        <v>15</v>
      </c>
      <c r="B43" s="62">
        <v>5299501</v>
      </c>
      <c r="C43" s="50" t="s">
        <v>119</v>
      </c>
      <c r="D43" s="48">
        <v>44313</v>
      </c>
      <c r="E43" s="34" t="s">
        <v>120</v>
      </c>
      <c r="F43" s="63" t="s">
        <v>241</v>
      </c>
      <c r="G43" s="37">
        <v>3794882000</v>
      </c>
      <c r="H43" s="37">
        <v>3794044000</v>
      </c>
      <c r="I43" s="34" t="s">
        <v>121</v>
      </c>
      <c r="J43" s="37">
        <v>3679998000</v>
      </c>
    </row>
    <row r="44" spans="1:10" ht="39" customHeight="1" x14ac:dyDescent="0.25">
      <c r="A44" s="33">
        <f t="shared" si="1"/>
        <v>16</v>
      </c>
      <c r="B44" s="62">
        <v>5218501</v>
      </c>
      <c r="C44" s="50" t="s">
        <v>122</v>
      </c>
      <c r="D44" s="48">
        <v>44300</v>
      </c>
      <c r="E44" s="34" t="s">
        <v>40</v>
      </c>
      <c r="F44" s="63" t="s">
        <v>241</v>
      </c>
      <c r="G44" s="37">
        <v>400000000</v>
      </c>
      <c r="H44" s="37">
        <v>399999113.26999998</v>
      </c>
      <c r="I44" s="34" t="s">
        <v>123</v>
      </c>
      <c r="J44" s="37">
        <v>382000000</v>
      </c>
    </row>
    <row r="45" spans="1:10" ht="39" customHeight="1" x14ac:dyDescent="0.25">
      <c r="A45" s="33">
        <f t="shared" si="1"/>
        <v>17</v>
      </c>
      <c r="B45" s="62">
        <v>5220501</v>
      </c>
      <c r="C45" s="50" t="s">
        <v>124</v>
      </c>
      <c r="D45" s="48">
        <v>44300</v>
      </c>
      <c r="E45" s="34" t="s">
        <v>40</v>
      </c>
      <c r="F45" s="63" t="s">
        <v>241</v>
      </c>
      <c r="G45" s="37">
        <v>500000000</v>
      </c>
      <c r="H45" s="37">
        <v>499999708.87</v>
      </c>
      <c r="I45" s="34" t="s">
        <v>123</v>
      </c>
      <c r="J45" s="37">
        <v>490000454.01999998</v>
      </c>
    </row>
    <row r="46" spans="1:10" ht="39" customHeight="1" x14ac:dyDescent="0.25">
      <c r="A46" s="33">
        <f t="shared" si="1"/>
        <v>18</v>
      </c>
      <c r="B46" s="62">
        <v>5228501</v>
      </c>
      <c r="C46" s="50" t="s">
        <v>125</v>
      </c>
      <c r="D46" s="48">
        <v>44301</v>
      </c>
      <c r="E46" s="34" t="s">
        <v>40</v>
      </c>
      <c r="F46" s="63" t="s">
        <v>240</v>
      </c>
      <c r="G46" s="37">
        <v>400000000</v>
      </c>
      <c r="H46" s="37">
        <v>399999110.88999999</v>
      </c>
      <c r="I46" s="34" t="s">
        <v>126</v>
      </c>
      <c r="J46" s="37">
        <v>375996860.19999999</v>
      </c>
    </row>
    <row r="47" spans="1:10" ht="39" customHeight="1" x14ac:dyDescent="0.25">
      <c r="A47" s="33">
        <f t="shared" si="1"/>
        <v>19</v>
      </c>
      <c r="B47" s="63">
        <v>5208501</v>
      </c>
      <c r="C47" s="50" t="s">
        <v>127</v>
      </c>
      <c r="D47" s="48">
        <v>44299</v>
      </c>
      <c r="E47" s="34" t="s">
        <v>128</v>
      </c>
      <c r="F47" s="63" t="s">
        <v>241</v>
      </c>
      <c r="G47" s="37">
        <v>3400000000</v>
      </c>
      <c r="H47" s="37">
        <v>3399943000</v>
      </c>
      <c r="I47" s="64" t="s">
        <v>129</v>
      </c>
      <c r="J47" s="41">
        <v>2719954400.2199998</v>
      </c>
    </row>
    <row r="48" spans="1:10" ht="39" customHeight="1" x14ac:dyDescent="0.25">
      <c r="A48" s="33">
        <f t="shared" si="1"/>
        <v>20</v>
      </c>
      <c r="B48" s="62">
        <v>5274501</v>
      </c>
      <c r="C48" s="50" t="s">
        <v>130</v>
      </c>
      <c r="D48" s="48">
        <v>44307</v>
      </c>
      <c r="E48" s="34" t="s">
        <v>40</v>
      </c>
      <c r="F48" s="63" t="s">
        <v>240</v>
      </c>
      <c r="G48" s="37">
        <v>500000000</v>
      </c>
      <c r="H48" s="37">
        <v>499999014.76999998</v>
      </c>
      <c r="I48" s="34" t="s">
        <v>131</v>
      </c>
      <c r="J48" s="37">
        <v>473993341.11000001</v>
      </c>
    </row>
    <row r="49" spans="1:10" ht="39" customHeight="1" x14ac:dyDescent="0.25">
      <c r="A49" s="33">
        <f t="shared" si="1"/>
        <v>21</v>
      </c>
      <c r="B49" s="62">
        <v>5350501</v>
      </c>
      <c r="C49" s="50" t="s">
        <v>132</v>
      </c>
      <c r="D49" s="48">
        <v>44326</v>
      </c>
      <c r="E49" s="34" t="s">
        <v>61</v>
      </c>
      <c r="F49" s="63" t="s">
        <v>240</v>
      </c>
      <c r="G49" s="37">
        <v>5291695000</v>
      </c>
      <c r="H49" s="37">
        <v>5291563947.4200001</v>
      </c>
      <c r="I49" s="34" t="s">
        <v>133</v>
      </c>
      <c r="J49" s="37">
        <v>5159476350.0699997</v>
      </c>
    </row>
    <row r="50" spans="1:10" ht="39" customHeight="1" x14ac:dyDescent="0.25">
      <c r="A50" s="33">
        <f t="shared" si="1"/>
        <v>22</v>
      </c>
      <c r="B50" s="62">
        <v>5227501</v>
      </c>
      <c r="C50" s="50" t="s">
        <v>134</v>
      </c>
      <c r="D50" s="48">
        <v>44301</v>
      </c>
      <c r="E50" s="34" t="s">
        <v>40</v>
      </c>
      <c r="F50" s="63" t="s">
        <v>241</v>
      </c>
      <c r="G50" s="37">
        <v>700000000</v>
      </c>
      <c r="H50" s="37">
        <v>699999607.04999995</v>
      </c>
      <c r="I50" s="34" t="s">
        <v>135</v>
      </c>
      <c r="J50" s="37">
        <v>679004165.13</v>
      </c>
    </row>
    <row r="51" spans="1:10" ht="39" customHeight="1" x14ac:dyDescent="0.25">
      <c r="A51" s="33">
        <f t="shared" si="1"/>
        <v>23</v>
      </c>
      <c r="B51" s="62">
        <v>5194501</v>
      </c>
      <c r="C51" s="55" t="s">
        <v>136</v>
      </c>
      <c r="D51" s="48">
        <v>44294</v>
      </c>
      <c r="E51" s="34" t="s">
        <v>40</v>
      </c>
      <c r="F51" s="63" t="s">
        <v>239</v>
      </c>
      <c r="G51" s="37">
        <v>250000000</v>
      </c>
      <c r="H51" s="37">
        <v>249999489.08000001</v>
      </c>
      <c r="I51" s="34" t="s">
        <v>137</v>
      </c>
      <c r="J51" s="37">
        <v>240000086.58000001</v>
      </c>
    </row>
    <row r="52" spans="1:10" ht="39" customHeight="1" x14ac:dyDescent="0.25">
      <c r="A52" s="33">
        <f t="shared" si="1"/>
        <v>24</v>
      </c>
      <c r="B52" s="63">
        <v>5336501</v>
      </c>
      <c r="C52" s="50" t="s">
        <v>138</v>
      </c>
      <c r="D52" s="48">
        <v>44324</v>
      </c>
      <c r="E52" s="34" t="s">
        <v>139</v>
      </c>
      <c r="F52" s="63" t="s">
        <v>241</v>
      </c>
      <c r="G52" s="37">
        <v>474789000</v>
      </c>
      <c r="H52" s="37">
        <v>474676535</v>
      </c>
      <c r="I52" s="34" t="s">
        <v>140</v>
      </c>
      <c r="J52" s="37">
        <v>441386452.99000001</v>
      </c>
    </row>
    <row r="53" spans="1:10" ht="39" customHeight="1" x14ac:dyDescent="0.25">
      <c r="A53" s="33">
        <f t="shared" si="1"/>
        <v>25</v>
      </c>
      <c r="B53" s="63">
        <v>5417501</v>
      </c>
      <c r="C53" s="50" t="s">
        <v>141</v>
      </c>
      <c r="D53" s="48">
        <v>44347</v>
      </c>
      <c r="E53" s="34" t="s">
        <v>142</v>
      </c>
      <c r="F53" s="63" t="s">
        <v>240</v>
      </c>
      <c r="G53" s="37">
        <v>533350000</v>
      </c>
      <c r="H53" s="37">
        <v>533350000</v>
      </c>
      <c r="I53" s="34" t="s">
        <v>143</v>
      </c>
      <c r="J53" s="37">
        <v>521738165.38999999</v>
      </c>
    </row>
    <row r="54" spans="1:10" ht="39" customHeight="1" x14ac:dyDescent="0.25">
      <c r="A54" s="33">
        <f t="shared" si="1"/>
        <v>26</v>
      </c>
      <c r="B54" s="63">
        <v>5410501</v>
      </c>
      <c r="C54" s="55" t="s">
        <v>144</v>
      </c>
      <c r="D54" s="48">
        <v>44346</v>
      </c>
      <c r="E54" s="34" t="s">
        <v>40</v>
      </c>
      <c r="F54" s="63" t="s">
        <v>241</v>
      </c>
      <c r="G54" s="37">
        <v>330140000</v>
      </c>
      <c r="H54" s="37">
        <v>310442846.04000002</v>
      </c>
      <c r="I54" s="34" t="s">
        <v>145</v>
      </c>
      <c r="J54" s="37">
        <v>301394680.23000002</v>
      </c>
    </row>
    <row r="55" spans="1:10" ht="39" customHeight="1" x14ac:dyDescent="0.25">
      <c r="A55" s="33">
        <f t="shared" si="1"/>
        <v>27</v>
      </c>
      <c r="B55" s="63">
        <v>5405501</v>
      </c>
      <c r="C55" s="55" t="s">
        <v>146</v>
      </c>
      <c r="D55" s="48">
        <v>44343</v>
      </c>
      <c r="E55" s="34" t="s">
        <v>142</v>
      </c>
      <c r="F55" s="63" t="s">
        <v>239</v>
      </c>
      <c r="G55" s="37">
        <v>2340000000</v>
      </c>
      <c r="H55" s="37">
        <v>2340000000</v>
      </c>
      <c r="I55" s="39" t="s">
        <v>147</v>
      </c>
      <c r="J55" s="41">
        <v>2269528827.6799998</v>
      </c>
    </row>
    <row r="56" spans="1:10" ht="39" customHeight="1" x14ac:dyDescent="0.25">
      <c r="A56" s="33">
        <f t="shared" si="1"/>
        <v>28</v>
      </c>
      <c r="B56" s="63">
        <v>5396501</v>
      </c>
      <c r="C56" s="55" t="s">
        <v>148</v>
      </c>
      <c r="D56" s="48">
        <v>44340</v>
      </c>
      <c r="E56" s="34" t="s">
        <v>72</v>
      </c>
      <c r="F56" s="63" t="s">
        <v>239</v>
      </c>
      <c r="G56" s="37">
        <v>340500000</v>
      </c>
      <c r="H56" s="37">
        <v>340000000.02999997</v>
      </c>
      <c r="I56" s="34" t="s">
        <v>149</v>
      </c>
      <c r="J56" s="37">
        <v>329000752.88999999</v>
      </c>
    </row>
    <row r="57" spans="1:10" ht="39" customHeight="1" x14ac:dyDescent="0.25">
      <c r="A57" s="33">
        <f t="shared" si="1"/>
        <v>29</v>
      </c>
      <c r="B57" s="63">
        <v>5372501</v>
      </c>
      <c r="C57" s="55" t="s">
        <v>150</v>
      </c>
      <c r="D57" s="48">
        <v>44334</v>
      </c>
      <c r="E57" s="34" t="s">
        <v>151</v>
      </c>
      <c r="F57" s="63" t="s">
        <v>239</v>
      </c>
      <c r="G57" s="37">
        <v>270000000</v>
      </c>
      <c r="H57" s="37">
        <v>269995100</v>
      </c>
      <c r="I57" s="34" t="s">
        <v>152</v>
      </c>
      <c r="J57" s="37">
        <v>265400000</v>
      </c>
    </row>
    <row r="58" spans="1:10" ht="39" customHeight="1" x14ac:dyDescent="0.25">
      <c r="A58" s="33">
        <f t="shared" si="1"/>
        <v>30</v>
      </c>
      <c r="B58" s="63">
        <v>5371501</v>
      </c>
      <c r="C58" s="55" t="s">
        <v>153</v>
      </c>
      <c r="D58" s="48">
        <v>44334</v>
      </c>
      <c r="E58" s="34" t="s">
        <v>151</v>
      </c>
      <c r="F58" s="63" t="s">
        <v>240</v>
      </c>
      <c r="G58" s="37">
        <v>270000000</v>
      </c>
      <c r="H58" s="37">
        <v>269995100</v>
      </c>
      <c r="I58" s="34" t="s">
        <v>154</v>
      </c>
      <c r="J58" s="37">
        <v>260275054.84</v>
      </c>
    </row>
    <row r="59" spans="1:10" ht="39" customHeight="1" x14ac:dyDescent="0.25">
      <c r="A59" s="33">
        <f t="shared" si="1"/>
        <v>31</v>
      </c>
      <c r="B59" s="63">
        <v>5370501</v>
      </c>
      <c r="C59" s="55" t="s">
        <v>155</v>
      </c>
      <c r="D59" s="48">
        <v>44334</v>
      </c>
      <c r="E59" s="34" t="s">
        <v>151</v>
      </c>
      <c r="F59" s="63" t="s">
        <v>241</v>
      </c>
      <c r="G59" s="37">
        <v>270000000</v>
      </c>
      <c r="H59" s="37">
        <v>269995100</v>
      </c>
      <c r="I59" s="34" t="s">
        <v>156</v>
      </c>
      <c r="J59" s="37">
        <v>257899000</v>
      </c>
    </row>
    <row r="60" spans="1:10" ht="39" customHeight="1" x14ac:dyDescent="0.25">
      <c r="A60" s="33">
        <f t="shared" si="1"/>
        <v>32</v>
      </c>
      <c r="B60" s="63">
        <v>5369501</v>
      </c>
      <c r="C60" s="55" t="s">
        <v>157</v>
      </c>
      <c r="D60" s="48">
        <v>44334</v>
      </c>
      <c r="E60" s="34" t="s">
        <v>151</v>
      </c>
      <c r="F60" s="63" t="s">
        <v>239</v>
      </c>
      <c r="G60" s="37">
        <v>270000000</v>
      </c>
      <c r="H60" s="37">
        <v>269995100</v>
      </c>
      <c r="I60" s="34" t="s">
        <v>158</v>
      </c>
      <c r="J60" s="37">
        <v>259974000</v>
      </c>
    </row>
    <row r="61" spans="1:10" ht="39" customHeight="1" x14ac:dyDescent="0.25">
      <c r="A61" s="33">
        <f t="shared" si="1"/>
        <v>33</v>
      </c>
      <c r="B61" s="63">
        <v>5368501</v>
      </c>
      <c r="C61" s="55" t="s">
        <v>159</v>
      </c>
      <c r="D61" s="48">
        <v>44334</v>
      </c>
      <c r="E61" s="34" t="s">
        <v>151</v>
      </c>
      <c r="F61" s="63" t="s">
        <v>240</v>
      </c>
      <c r="G61" s="37">
        <v>270000000</v>
      </c>
      <c r="H61" s="37">
        <v>269995100</v>
      </c>
      <c r="I61" s="34" t="s">
        <v>160</v>
      </c>
      <c r="J61" s="37">
        <v>261143930.16</v>
      </c>
    </row>
    <row r="62" spans="1:10" ht="39" customHeight="1" x14ac:dyDescent="0.25">
      <c r="A62" s="33">
        <f t="shared" si="1"/>
        <v>34</v>
      </c>
      <c r="B62" s="63">
        <v>5367501</v>
      </c>
      <c r="C62" s="55" t="s">
        <v>161</v>
      </c>
      <c r="D62" s="48">
        <v>44334</v>
      </c>
      <c r="E62" s="34" t="s">
        <v>151</v>
      </c>
      <c r="F62" s="63" t="s">
        <v>240</v>
      </c>
      <c r="G62" s="37">
        <v>270000000</v>
      </c>
      <c r="H62" s="37">
        <v>269995100</v>
      </c>
      <c r="I62" s="34" t="s">
        <v>162</v>
      </c>
      <c r="J62" s="37">
        <v>263227081.25999999</v>
      </c>
    </row>
    <row r="63" spans="1:10" ht="39" customHeight="1" x14ac:dyDescent="0.25">
      <c r="A63" s="33">
        <f t="shared" si="1"/>
        <v>35</v>
      </c>
      <c r="B63" s="63">
        <v>5366501</v>
      </c>
      <c r="C63" s="55" t="s">
        <v>163</v>
      </c>
      <c r="D63" s="48">
        <v>44334</v>
      </c>
      <c r="E63" s="34" t="s">
        <v>151</v>
      </c>
      <c r="F63" s="63" t="s">
        <v>241</v>
      </c>
      <c r="G63" s="37">
        <v>270000000</v>
      </c>
      <c r="H63" s="37">
        <v>269995100</v>
      </c>
      <c r="I63" s="34" t="s">
        <v>164</v>
      </c>
      <c r="J63" s="37">
        <v>262900000</v>
      </c>
    </row>
    <row r="64" spans="1:10" ht="39" customHeight="1" x14ac:dyDescent="0.25">
      <c r="A64" s="33">
        <f t="shared" si="1"/>
        <v>36</v>
      </c>
      <c r="B64" s="63">
        <v>5365501</v>
      </c>
      <c r="C64" s="55" t="s">
        <v>165</v>
      </c>
      <c r="D64" s="48">
        <v>44334</v>
      </c>
      <c r="E64" s="34" t="s">
        <v>151</v>
      </c>
      <c r="F64" s="63" t="s">
        <v>239</v>
      </c>
      <c r="G64" s="37">
        <v>270000000</v>
      </c>
      <c r="H64" s="37">
        <v>269995100</v>
      </c>
      <c r="I64" s="34" t="s">
        <v>158</v>
      </c>
      <c r="J64" s="37">
        <v>259974000</v>
      </c>
    </row>
    <row r="65" spans="1:10" ht="39" customHeight="1" x14ac:dyDescent="0.25">
      <c r="A65" s="33">
        <f t="shared" si="1"/>
        <v>37</v>
      </c>
      <c r="B65" s="63">
        <v>5363501</v>
      </c>
      <c r="C65" s="55" t="s">
        <v>166</v>
      </c>
      <c r="D65" s="48">
        <v>44327</v>
      </c>
      <c r="E65" s="34" t="s">
        <v>151</v>
      </c>
      <c r="F65" s="63" t="s">
        <v>241</v>
      </c>
      <c r="G65" s="37">
        <v>293000000</v>
      </c>
      <c r="H65" s="37">
        <v>292995300</v>
      </c>
      <c r="I65" s="34" t="s">
        <v>167</v>
      </c>
      <c r="J65" s="37">
        <v>283616000</v>
      </c>
    </row>
    <row r="66" spans="1:10" ht="39" customHeight="1" x14ac:dyDescent="0.25">
      <c r="A66" s="33">
        <f t="shared" si="1"/>
        <v>38</v>
      </c>
      <c r="B66" s="63">
        <v>5362501</v>
      </c>
      <c r="C66" s="55" t="s">
        <v>168</v>
      </c>
      <c r="D66" s="48">
        <v>44327</v>
      </c>
      <c r="E66" s="34" t="s">
        <v>151</v>
      </c>
      <c r="F66" s="63" t="s">
        <v>241</v>
      </c>
      <c r="G66" s="37">
        <v>293000000</v>
      </c>
      <c r="H66" s="37">
        <v>292995700</v>
      </c>
      <c r="I66" s="34" t="s">
        <v>169</v>
      </c>
      <c r="J66" s="37">
        <v>284223984.82999998</v>
      </c>
    </row>
    <row r="67" spans="1:10" ht="39" customHeight="1" x14ac:dyDescent="0.25">
      <c r="A67" s="33">
        <f t="shared" si="1"/>
        <v>39</v>
      </c>
      <c r="B67" s="63">
        <v>5360501</v>
      </c>
      <c r="C67" s="55" t="s">
        <v>170</v>
      </c>
      <c r="D67" s="48">
        <v>44327</v>
      </c>
      <c r="E67" s="34" t="s">
        <v>151</v>
      </c>
      <c r="F67" s="63" t="s">
        <v>240</v>
      </c>
      <c r="G67" s="37">
        <v>293000000</v>
      </c>
      <c r="H67" s="37">
        <v>292995300</v>
      </c>
      <c r="I67" s="34" t="s">
        <v>171</v>
      </c>
      <c r="J67" s="37">
        <v>286140000</v>
      </c>
    </row>
    <row r="68" spans="1:10" ht="39" customHeight="1" x14ac:dyDescent="0.25">
      <c r="A68" s="33">
        <f t="shared" si="1"/>
        <v>40</v>
      </c>
      <c r="B68" s="63">
        <v>5359501</v>
      </c>
      <c r="C68" s="55" t="s">
        <v>172</v>
      </c>
      <c r="D68" s="48">
        <v>44327</v>
      </c>
      <c r="E68" s="34" t="s">
        <v>151</v>
      </c>
      <c r="F68" s="63" t="s">
        <v>239</v>
      </c>
      <c r="G68" s="37">
        <v>293000000</v>
      </c>
      <c r="H68" s="37">
        <v>292995300</v>
      </c>
      <c r="I68" s="34" t="s">
        <v>109</v>
      </c>
      <c r="J68" s="37">
        <v>289550000</v>
      </c>
    </row>
    <row r="69" spans="1:10" ht="39" customHeight="1" x14ac:dyDescent="0.25">
      <c r="A69" s="33">
        <f t="shared" si="1"/>
        <v>41</v>
      </c>
      <c r="B69" s="63">
        <v>5358501</v>
      </c>
      <c r="C69" s="55" t="s">
        <v>173</v>
      </c>
      <c r="D69" s="48">
        <v>44327</v>
      </c>
      <c r="E69" s="34" t="s">
        <v>151</v>
      </c>
      <c r="F69" s="63" t="s">
        <v>239</v>
      </c>
      <c r="G69" s="37">
        <v>293000000</v>
      </c>
      <c r="H69" s="37">
        <v>292995300</v>
      </c>
      <c r="I69" s="34" t="s">
        <v>174</v>
      </c>
      <c r="J69" s="37">
        <v>283489000</v>
      </c>
    </row>
    <row r="70" spans="1:10" ht="39" customHeight="1" x14ac:dyDescent="0.25">
      <c r="A70" s="33">
        <f t="shared" si="1"/>
        <v>42</v>
      </c>
      <c r="B70" s="63">
        <v>5357501</v>
      </c>
      <c r="C70" s="55" t="s">
        <v>175</v>
      </c>
      <c r="D70" s="48">
        <v>44327</v>
      </c>
      <c r="E70" s="34" t="s">
        <v>151</v>
      </c>
      <c r="F70" s="63" t="s">
        <v>239</v>
      </c>
      <c r="G70" s="37">
        <v>293000000</v>
      </c>
      <c r="H70" s="37">
        <v>292995300</v>
      </c>
      <c r="I70" s="34" t="s">
        <v>176</v>
      </c>
      <c r="J70" s="37">
        <v>277678800</v>
      </c>
    </row>
    <row r="71" spans="1:10" ht="39" customHeight="1" x14ac:dyDescent="0.25">
      <c r="A71" s="33">
        <f t="shared" si="1"/>
        <v>43</v>
      </c>
      <c r="B71" s="63">
        <v>5356501</v>
      </c>
      <c r="C71" s="55" t="s">
        <v>177</v>
      </c>
      <c r="D71" s="48">
        <v>44327</v>
      </c>
      <c r="E71" s="34" t="s">
        <v>151</v>
      </c>
      <c r="F71" s="63" t="s">
        <v>239</v>
      </c>
      <c r="G71" s="37">
        <v>293000000</v>
      </c>
      <c r="H71" s="37">
        <v>292995300</v>
      </c>
      <c r="I71" s="34" t="s">
        <v>111</v>
      </c>
      <c r="J71" s="37">
        <v>282528290.12</v>
      </c>
    </row>
    <row r="72" spans="1:10" ht="39" customHeight="1" x14ac:dyDescent="0.25">
      <c r="A72" s="33">
        <f t="shared" si="1"/>
        <v>44</v>
      </c>
      <c r="B72" s="63">
        <v>5355501</v>
      </c>
      <c r="C72" s="55" t="s">
        <v>178</v>
      </c>
      <c r="D72" s="48">
        <v>44327</v>
      </c>
      <c r="E72" s="34" t="s">
        <v>151</v>
      </c>
      <c r="F72" s="63" t="s">
        <v>240</v>
      </c>
      <c r="G72" s="37">
        <v>293000000</v>
      </c>
      <c r="H72" s="37">
        <v>292995300</v>
      </c>
      <c r="I72" s="34" t="s">
        <v>179</v>
      </c>
      <c r="J72" s="37">
        <v>282215545.17000002</v>
      </c>
    </row>
    <row r="73" spans="1:10" ht="39" customHeight="1" x14ac:dyDescent="0.25">
      <c r="A73" s="33">
        <f t="shared" si="1"/>
        <v>45</v>
      </c>
      <c r="B73" s="63">
        <v>5354501</v>
      </c>
      <c r="C73" s="55" t="s">
        <v>180</v>
      </c>
      <c r="D73" s="48">
        <v>44327</v>
      </c>
      <c r="E73" s="34" t="s">
        <v>151</v>
      </c>
      <c r="F73" s="63" t="s">
        <v>241</v>
      </c>
      <c r="G73" s="37">
        <v>293000000</v>
      </c>
      <c r="H73" s="37">
        <v>292995300</v>
      </c>
      <c r="I73" s="34" t="s">
        <v>181</v>
      </c>
      <c r="J73" s="37">
        <v>285427000</v>
      </c>
    </row>
    <row r="74" spans="1:10" ht="39" customHeight="1" x14ac:dyDescent="0.25">
      <c r="A74" s="33">
        <f t="shared" si="1"/>
        <v>46</v>
      </c>
      <c r="B74" s="63">
        <v>5353501</v>
      </c>
      <c r="C74" s="55" t="s">
        <v>182</v>
      </c>
      <c r="D74" s="48">
        <v>44327</v>
      </c>
      <c r="E74" s="34" t="s">
        <v>151</v>
      </c>
      <c r="F74" s="63" t="s">
        <v>240</v>
      </c>
      <c r="G74" s="37">
        <v>293000000</v>
      </c>
      <c r="H74" s="37">
        <v>292995300</v>
      </c>
      <c r="I74" s="34" t="s">
        <v>183</v>
      </c>
      <c r="J74" s="37">
        <v>288034389.57999998</v>
      </c>
    </row>
    <row r="75" spans="1:10" ht="39" customHeight="1" x14ac:dyDescent="0.25">
      <c r="A75" s="33">
        <f t="shared" si="1"/>
        <v>47</v>
      </c>
      <c r="B75" s="63">
        <v>5352501</v>
      </c>
      <c r="C75" s="55" t="s">
        <v>184</v>
      </c>
      <c r="D75" s="48">
        <v>44327</v>
      </c>
      <c r="E75" s="34" t="s">
        <v>151</v>
      </c>
      <c r="F75" s="63" t="s">
        <v>241</v>
      </c>
      <c r="G75" s="37">
        <v>293000000</v>
      </c>
      <c r="H75" s="37">
        <v>292995300</v>
      </c>
      <c r="I75" s="34" t="s">
        <v>185</v>
      </c>
      <c r="J75" s="37">
        <v>285971000</v>
      </c>
    </row>
    <row r="76" spans="1:10" ht="39" customHeight="1" x14ac:dyDescent="0.25">
      <c r="A76" s="33">
        <f t="shared" si="1"/>
        <v>48</v>
      </c>
      <c r="B76" s="63">
        <v>5351501</v>
      </c>
      <c r="C76" s="55" t="s">
        <v>186</v>
      </c>
      <c r="D76" s="48">
        <v>44327</v>
      </c>
      <c r="E76" s="34" t="s">
        <v>151</v>
      </c>
      <c r="F76" s="63" t="s">
        <v>240</v>
      </c>
      <c r="G76" s="37">
        <v>293000000</v>
      </c>
      <c r="H76" s="37">
        <v>292995300</v>
      </c>
      <c r="I76" s="34" t="s">
        <v>187</v>
      </c>
      <c r="J76" s="37">
        <v>285300667.36000001</v>
      </c>
    </row>
    <row r="77" spans="1:10" ht="54.95" customHeight="1" x14ac:dyDescent="0.25">
      <c r="A77" s="33">
        <f t="shared" si="1"/>
        <v>49</v>
      </c>
      <c r="B77" s="63">
        <v>5431501</v>
      </c>
      <c r="C77" s="55" t="s">
        <v>188</v>
      </c>
      <c r="D77" s="48">
        <v>44350</v>
      </c>
      <c r="E77" s="51" t="s">
        <v>189</v>
      </c>
      <c r="F77" s="63" t="s">
        <v>238</v>
      </c>
      <c r="G77" s="37">
        <v>257000000</v>
      </c>
      <c r="H77" s="37">
        <v>257000000</v>
      </c>
      <c r="I77" s="34" t="s">
        <v>190</v>
      </c>
      <c r="J77" s="37">
        <v>246400000</v>
      </c>
    </row>
    <row r="78" spans="1:10" ht="39" customHeight="1" x14ac:dyDescent="0.25">
      <c r="A78" s="33">
        <f t="shared" si="1"/>
        <v>50</v>
      </c>
      <c r="B78" s="63">
        <v>5416501</v>
      </c>
      <c r="C78" s="55" t="s">
        <v>191</v>
      </c>
      <c r="D78" s="48">
        <v>44347</v>
      </c>
      <c r="E78" s="34" t="s">
        <v>151</v>
      </c>
      <c r="F78" s="63" t="s">
        <v>240</v>
      </c>
      <c r="G78" s="37">
        <v>372000000</v>
      </c>
      <c r="H78" s="37">
        <v>371997700</v>
      </c>
      <c r="I78" s="34" t="s">
        <v>109</v>
      </c>
      <c r="J78" s="37">
        <v>364000000.17000002</v>
      </c>
    </row>
    <row r="79" spans="1:10" ht="39" customHeight="1" x14ac:dyDescent="0.25">
      <c r="A79" s="33">
        <f t="shared" si="1"/>
        <v>51</v>
      </c>
      <c r="B79" s="63">
        <v>5415501</v>
      </c>
      <c r="C79" s="55" t="s">
        <v>192</v>
      </c>
      <c r="D79" s="48">
        <v>44347</v>
      </c>
      <c r="E79" s="34" t="s">
        <v>151</v>
      </c>
      <c r="F79" s="63" t="s">
        <v>240</v>
      </c>
      <c r="G79" s="37">
        <v>372000000</v>
      </c>
      <c r="H79" s="37">
        <v>371998900</v>
      </c>
      <c r="I79" s="34" t="s">
        <v>176</v>
      </c>
      <c r="J79" s="37">
        <v>351541695.60000002</v>
      </c>
    </row>
    <row r="80" spans="1:10" ht="39" customHeight="1" x14ac:dyDescent="0.25">
      <c r="A80" s="33">
        <f t="shared" si="1"/>
        <v>52</v>
      </c>
      <c r="B80" s="63">
        <v>5414501</v>
      </c>
      <c r="C80" s="55" t="s">
        <v>193</v>
      </c>
      <c r="D80" s="48">
        <v>44347</v>
      </c>
      <c r="E80" s="34" t="s">
        <v>151</v>
      </c>
      <c r="F80" s="63" t="s">
        <v>239</v>
      </c>
      <c r="G80" s="37">
        <v>558000000</v>
      </c>
      <c r="H80" s="37">
        <v>557998400</v>
      </c>
      <c r="I80" s="34" t="s">
        <v>187</v>
      </c>
      <c r="J80" s="37">
        <v>551200508.27999997</v>
      </c>
    </row>
    <row r="81" spans="1:10" ht="39" customHeight="1" x14ac:dyDescent="0.25">
      <c r="A81" s="33">
        <f t="shared" si="1"/>
        <v>53</v>
      </c>
      <c r="B81" s="63">
        <v>5412501</v>
      </c>
      <c r="C81" s="55" t="s">
        <v>194</v>
      </c>
      <c r="D81" s="48">
        <v>44347</v>
      </c>
      <c r="E81" s="34" t="s">
        <v>151</v>
      </c>
      <c r="F81" s="63" t="s">
        <v>240</v>
      </c>
      <c r="G81" s="37">
        <v>372000000</v>
      </c>
      <c r="H81" s="37">
        <v>371998600</v>
      </c>
      <c r="I81" s="34" t="s">
        <v>195</v>
      </c>
      <c r="J81" s="37">
        <v>362492194.88999999</v>
      </c>
    </row>
    <row r="82" spans="1:10" ht="39" customHeight="1" x14ac:dyDescent="0.25">
      <c r="A82" s="33">
        <f t="shared" si="1"/>
        <v>54</v>
      </c>
      <c r="B82" s="63">
        <v>5402501</v>
      </c>
      <c r="C82" s="50" t="s">
        <v>196</v>
      </c>
      <c r="D82" s="48">
        <v>44341</v>
      </c>
      <c r="E82" s="34" t="s">
        <v>151</v>
      </c>
      <c r="F82" s="63" t="s">
        <v>240</v>
      </c>
      <c r="G82" s="37">
        <v>279000000</v>
      </c>
      <c r="H82" s="37">
        <v>278999000</v>
      </c>
      <c r="I82" s="34" t="s">
        <v>152</v>
      </c>
      <c r="J82" s="37">
        <v>273200050.64999998</v>
      </c>
    </row>
    <row r="83" spans="1:10" ht="39" customHeight="1" x14ac:dyDescent="0.25">
      <c r="A83" s="33">
        <f t="shared" si="1"/>
        <v>55</v>
      </c>
      <c r="B83" s="63">
        <v>5398501</v>
      </c>
      <c r="C83" s="55" t="s">
        <v>197</v>
      </c>
      <c r="D83" s="48">
        <v>44340</v>
      </c>
      <c r="E83" s="34" t="s">
        <v>151</v>
      </c>
      <c r="F83" s="63" t="s">
        <v>240</v>
      </c>
      <c r="G83" s="37">
        <v>279000000</v>
      </c>
      <c r="H83" s="37">
        <v>278998200</v>
      </c>
      <c r="I83" s="34" t="s">
        <v>179</v>
      </c>
      <c r="J83" s="37">
        <v>271413340.77999997</v>
      </c>
    </row>
    <row r="84" spans="1:10" ht="39" customHeight="1" x14ac:dyDescent="0.25">
      <c r="A84" s="33">
        <f t="shared" si="1"/>
        <v>56</v>
      </c>
      <c r="B84" s="63">
        <v>5397501</v>
      </c>
      <c r="C84" s="55" t="s">
        <v>198</v>
      </c>
      <c r="D84" s="48">
        <v>44340</v>
      </c>
      <c r="E84" s="34" t="s">
        <v>151</v>
      </c>
      <c r="F84" s="63" t="s">
        <v>239</v>
      </c>
      <c r="G84" s="37">
        <v>279000000</v>
      </c>
      <c r="H84" s="37">
        <v>278997100</v>
      </c>
      <c r="I84" s="34" t="s">
        <v>199</v>
      </c>
      <c r="J84" s="37">
        <v>272736000</v>
      </c>
    </row>
    <row r="85" spans="1:10" ht="39" customHeight="1" x14ac:dyDescent="0.25">
      <c r="A85" s="33">
        <f t="shared" si="1"/>
        <v>57</v>
      </c>
      <c r="B85" s="63">
        <v>5384501</v>
      </c>
      <c r="C85" s="55" t="s">
        <v>200</v>
      </c>
      <c r="D85" s="48">
        <v>44337</v>
      </c>
      <c r="E85" s="34" t="s">
        <v>151</v>
      </c>
      <c r="F85" s="63" t="s">
        <v>239</v>
      </c>
      <c r="G85" s="37">
        <v>558000000</v>
      </c>
      <c r="H85" s="37">
        <v>557999000</v>
      </c>
      <c r="I85" s="34" t="s">
        <v>111</v>
      </c>
      <c r="J85" s="37">
        <v>540300000</v>
      </c>
    </row>
    <row r="86" spans="1:10" ht="39" customHeight="1" x14ac:dyDescent="0.25">
      <c r="A86" s="33">
        <f t="shared" si="1"/>
        <v>58</v>
      </c>
      <c r="B86" s="63">
        <v>5163501</v>
      </c>
      <c r="C86" s="55" t="s">
        <v>201</v>
      </c>
      <c r="D86" s="48">
        <v>44291</v>
      </c>
      <c r="E86" s="51" t="s">
        <v>202</v>
      </c>
      <c r="F86" s="63" t="s">
        <v>239</v>
      </c>
      <c r="G86" s="37">
        <v>2748000000</v>
      </c>
      <c r="H86" s="37">
        <v>2747804715</v>
      </c>
      <c r="I86" s="34" t="s">
        <v>187</v>
      </c>
      <c r="J86" s="37">
        <v>2617580029.4400001</v>
      </c>
    </row>
    <row r="87" spans="1:10" ht="39" customHeight="1" x14ac:dyDescent="0.25">
      <c r="A87" s="33">
        <f t="shared" si="1"/>
        <v>59</v>
      </c>
      <c r="B87" s="63">
        <v>5413501</v>
      </c>
      <c r="C87" s="55" t="s">
        <v>203</v>
      </c>
      <c r="D87" s="48">
        <v>44347</v>
      </c>
      <c r="E87" s="34" t="s">
        <v>151</v>
      </c>
      <c r="F87" s="63" t="s">
        <v>241</v>
      </c>
      <c r="G87" s="37">
        <v>558000000</v>
      </c>
      <c r="H87" s="37">
        <v>557999000</v>
      </c>
      <c r="I87" s="34" t="s">
        <v>171</v>
      </c>
      <c r="J87" s="37">
        <v>541260000</v>
      </c>
    </row>
    <row r="88" spans="1:10" ht="39" customHeight="1" x14ac:dyDescent="0.25">
      <c r="A88" s="33">
        <f t="shared" si="1"/>
        <v>60</v>
      </c>
      <c r="B88" s="63">
        <v>5393501</v>
      </c>
      <c r="C88" s="55" t="s">
        <v>204</v>
      </c>
      <c r="D88" s="48">
        <v>44340</v>
      </c>
      <c r="E88" s="34" t="s">
        <v>151</v>
      </c>
      <c r="F88" s="63" t="s">
        <v>241</v>
      </c>
      <c r="G88" s="37">
        <v>465000000</v>
      </c>
      <c r="H88" s="37">
        <v>464999400</v>
      </c>
      <c r="I88" s="34" t="s">
        <v>199</v>
      </c>
      <c r="J88" s="37">
        <v>444800000.35000002</v>
      </c>
    </row>
    <row r="89" spans="1:10" ht="39" customHeight="1" x14ac:dyDescent="0.25">
      <c r="A89" s="33">
        <f t="shared" si="1"/>
        <v>61</v>
      </c>
      <c r="B89" s="63">
        <v>5385501</v>
      </c>
      <c r="C89" s="55" t="s">
        <v>205</v>
      </c>
      <c r="D89" s="48">
        <v>44337</v>
      </c>
      <c r="E89" s="34" t="s">
        <v>151</v>
      </c>
      <c r="F89" s="63" t="s">
        <v>241</v>
      </c>
      <c r="G89" s="37">
        <v>279000000</v>
      </c>
      <c r="H89" s="37">
        <v>278999200</v>
      </c>
      <c r="I89" s="34" t="s">
        <v>137</v>
      </c>
      <c r="J89" s="37">
        <v>269599000</v>
      </c>
    </row>
    <row r="90" spans="1:10" ht="39" customHeight="1" x14ac:dyDescent="0.25">
      <c r="A90" s="33">
        <f t="shared" si="1"/>
        <v>62</v>
      </c>
      <c r="B90" s="63">
        <v>5453501</v>
      </c>
      <c r="C90" s="50" t="s">
        <v>206</v>
      </c>
      <c r="D90" s="48">
        <v>44356</v>
      </c>
      <c r="E90" s="34" t="s">
        <v>40</v>
      </c>
      <c r="F90" s="63" t="s">
        <v>239</v>
      </c>
      <c r="G90" s="37">
        <v>500000000</v>
      </c>
      <c r="H90" s="37">
        <v>499998998.06999999</v>
      </c>
      <c r="I90" s="39" t="s">
        <v>207</v>
      </c>
      <c r="J90" s="41">
        <v>427746235.38999999</v>
      </c>
    </row>
    <row r="91" spans="1:10" ht="39" customHeight="1" x14ac:dyDescent="0.25">
      <c r="A91" s="33">
        <f t="shared" si="1"/>
        <v>63</v>
      </c>
      <c r="B91" s="63">
        <v>5164501</v>
      </c>
      <c r="C91" s="55" t="s">
        <v>208</v>
      </c>
      <c r="D91" s="48">
        <v>44291</v>
      </c>
      <c r="E91" s="51" t="s">
        <v>202</v>
      </c>
      <c r="F91" s="63" t="s">
        <v>240</v>
      </c>
      <c r="G91" s="37">
        <v>1392112500</v>
      </c>
      <c r="H91" s="37">
        <v>1392000900</v>
      </c>
      <c r="I91" s="39" t="s">
        <v>209</v>
      </c>
      <c r="J91" s="41">
        <v>1308497000</v>
      </c>
    </row>
    <row r="92" spans="1:10" ht="39" customHeight="1" x14ac:dyDescent="0.25">
      <c r="A92" s="33">
        <f t="shared" si="1"/>
        <v>64</v>
      </c>
      <c r="B92" s="63">
        <v>5407501</v>
      </c>
      <c r="C92" s="50" t="s">
        <v>210</v>
      </c>
      <c r="D92" s="48">
        <v>44343</v>
      </c>
      <c r="E92" s="34" t="s">
        <v>211</v>
      </c>
      <c r="F92" s="63" t="s">
        <v>241</v>
      </c>
      <c r="G92" s="37">
        <v>2330354000</v>
      </c>
      <c r="H92" s="37">
        <v>2330346720.6500001</v>
      </c>
      <c r="I92" s="39" t="s">
        <v>212</v>
      </c>
      <c r="J92" s="41">
        <v>2283000000</v>
      </c>
    </row>
    <row r="93" spans="1:10" ht="39" customHeight="1" x14ac:dyDescent="0.25">
      <c r="A93" s="33">
        <f t="shared" si="1"/>
        <v>65</v>
      </c>
      <c r="B93" s="63">
        <v>5607501</v>
      </c>
      <c r="C93" s="50" t="s">
        <v>213</v>
      </c>
      <c r="D93" s="48">
        <v>44404</v>
      </c>
      <c r="E93" s="34" t="s">
        <v>59</v>
      </c>
      <c r="F93" s="63" t="s">
        <v>241</v>
      </c>
      <c r="G93" s="37">
        <v>1800000000</v>
      </c>
      <c r="H93" s="37">
        <v>1799841549.99</v>
      </c>
      <c r="I93" s="34" t="s">
        <v>140</v>
      </c>
      <c r="J93" s="37">
        <v>1439873242.5</v>
      </c>
    </row>
    <row r="94" spans="1:10" ht="39" customHeight="1" x14ac:dyDescent="0.25">
      <c r="A94" s="33">
        <f t="shared" si="1"/>
        <v>66</v>
      </c>
      <c r="B94" s="63">
        <v>5536501</v>
      </c>
      <c r="C94" s="50" t="s">
        <v>214</v>
      </c>
      <c r="D94" s="48">
        <v>44384</v>
      </c>
      <c r="E94" s="34" t="s">
        <v>142</v>
      </c>
      <c r="F94" s="63" t="s">
        <v>239</v>
      </c>
      <c r="G94" s="37">
        <v>625000000</v>
      </c>
      <c r="H94" s="37">
        <v>624759120.17999995</v>
      </c>
      <c r="I94" s="34" t="s">
        <v>215</v>
      </c>
      <c r="J94" s="37">
        <v>605817143.09000003</v>
      </c>
    </row>
    <row r="95" spans="1:10" ht="39" customHeight="1" x14ac:dyDescent="0.25">
      <c r="A95" s="33">
        <f>A94+1</f>
        <v>67</v>
      </c>
      <c r="B95" s="63">
        <v>5637501</v>
      </c>
      <c r="C95" s="50" t="s">
        <v>216</v>
      </c>
      <c r="D95" s="48">
        <v>44461</v>
      </c>
      <c r="E95" s="34" t="s">
        <v>217</v>
      </c>
      <c r="F95" s="63" t="s">
        <v>239</v>
      </c>
      <c r="G95" s="37">
        <v>867803000</v>
      </c>
      <c r="H95" s="37">
        <v>867803000</v>
      </c>
      <c r="I95" s="39" t="s">
        <v>218</v>
      </c>
      <c r="J95" s="41">
        <v>833231858.58000004</v>
      </c>
    </row>
    <row r="96" spans="1:10" ht="39" customHeight="1" x14ac:dyDescent="0.25">
      <c r="A96" s="33">
        <f>A95+1</f>
        <v>68</v>
      </c>
      <c r="B96" s="63">
        <v>5678501</v>
      </c>
      <c r="C96" s="50" t="s">
        <v>219</v>
      </c>
      <c r="D96" s="48">
        <v>44438</v>
      </c>
      <c r="E96" s="34" t="s">
        <v>40</v>
      </c>
      <c r="F96" s="63" t="s">
        <v>240</v>
      </c>
      <c r="G96" s="37">
        <v>2900000000</v>
      </c>
      <c r="H96" s="37">
        <v>2899960389.5799999</v>
      </c>
      <c r="I96" s="34" t="s">
        <v>169</v>
      </c>
      <c r="J96" s="37">
        <v>2754183341.4899998</v>
      </c>
    </row>
    <row r="97" spans="1:10" ht="39" customHeight="1" x14ac:dyDescent="0.25">
      <c r="A97" s="33">
        <f>A96+1</f>
        <v>69</v>
      </c>
      <c r="B97" s="63">
        <v>5888501</v>
      </c>
      <c r="C97" s="55" t="s">
        <v>220</v>
      </c>
      <c r="D97" s="48">
        <v>44482</v>
      </c>
      <c r="E97" s="34" t="s">
        <v>40</v>
      </c>
      <c r="F97" s="63" t="s">
        <v>238</v>
      </c>
      <c r="G97" s="37">
        <v>8450000000</v>
      </c>
      <c r="H97" s="37">
        <v>8449999848.25</v>
      </c>
      <c r="I97" s="34" t="s">
        <v>162</v>
      </c>
      <c r="J97" s="37">
        <v>7814061883.6800003</v>
      </c>
    </row>
    <row r="98" spans="1:10" ht="35.1" customHeight="1" x14ac:dyDescent="0.25">
      <c r="A98" s="32"/>
      <c r="B98" s="90" t="s">
        <v>47</v>
      </c>
      <c r="C98" s="91" t="s">
        <v>244</v>
      </c>
      <c r="D98" s="28"/>
      <c r="E98" s="28"/>
      <c r="F98" s="84"/>
      <c r="G98" s="29">
        <f>SUM(G29:G97)</f>
        <v>79889083364</v>
      </c>
      <c r="H98" s="29">
        <f>SUM(H29:H97)</f>
        <v>79866766349.429993</v>
      </c>
      <c r="I98" s="30"/>
      <c r="J98" s="29">
        <f>SUM(J29:J97)</f>
        <v>75648610129.529999</v>
      </c>
    </row>
    <row r="99" spans="1:10" x14ac:dyDescent="0.25">
      <c r="A99" s="52"/>
      <c r="B99" s="52"/>
      <c r="C99" s="52"/>
      <c r="D99" s="52"/>
      <c r="E99" s="52"/>
      <c r="F99" s="71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71"/>
      <c r="G100" s="52"/>
      <c r="H100" s="52"/>
      <c r="I100" s="52"/>
      <c r="J100" s="52"/>
    </row>
    <row r="101" spans="1:10" x14ac:dyDescent="0.25">
      <c r="A101" s="67" t="s">
        <v>221</v>
      </c>
      <c r="B101" s="27"/>
    </row>
    <row r="102" spans="1:10" x14ac:dyDescent="0.25">
      <c r="B102" s="27"/>
    </row>
    <row r="103" spans="1:10" ht="42" customHeight="1" x14ac:dyDescent="0.25">
      <c r="A103" s="88" t="s">
        <v>29</v>
      </c>
      <c r="B103" s="88" t="s">
        <v>30</v>
      </c>
      <c r="C103" s="88" t="s">
        <v>31</v>
      </c>
      <c r="D103" s="89" t="s">
        <v>32</v>
      </c>
      <c r="E103" s="88" t="s">
        <v>15</v>
      </c>
      <c r="F103" s="88" t="s">
        <v>16</v>
      </c>
      <c r="G103" s="89" t="s">
        <v>33</v>
      </c>
      <c r="H103" s="88" t="s">
        <v>34</v>
      </c>
      <c r="I103" s="88" t="s">
        <v>89</v>
      </c>
      <c r="J103" s="89" t="s">
        <v>35</v>
      </c>
    </row>
    <row r="104" spans="1:10" ht="39" customHeight="1" x14ac:dyDescent="0.25">
      <c r="A104" s="33">
        <v>1</v>
      </c>
      <c r="B104" s="62">
        <v>5276501</v>
      </c>
      <c r="C104" s="65" t="s">
        <v>222</v>
      </c>
      <c r="D104" s="68">
        <v>44307</v>
      </c>
      <c r="E104" s="56" t="s">
        <v>115</v>
      </c>
      <c r="F104" s="62" t="s">
        <v>238</v>
      </c>
      <c r="G104" s="36">
        <v>150000000</v>
      </c>
      <c r="H104" s="36">
        <v>149879400</v>
      </c>
      <c r="I104" s="35" t="s">
        <v>223</v>
      </c>
      <c r="J104" s="36">
        <v>149021000</v>
      </c>
    </row>
    <row r="105" spans="1:10" ht="39" customHeight="1" x14ac:dyDescent="0.25">
      <c r="A105" s="33">
        <f t="shared" ref="A105:A110" si="2">A104+1</f>
        <v>2</v>
      </c>
      <c r="B105" s="62">
        <v>5041501</v>
      </c>
      <c r="C105" s="66" t="s">
        <v>224</v>
      </c>
      <c r="D105" s="68">
        <v>44257</v>
      </c>
      <c r="E105" s="56" t="s">
        <v>40</v>
      </c>
      <c r="F105" s="62" t="s">
        <v>239</v>
      </c>
      <c r="G105" s="36">
        <v>357939000</v>
      </c>
      <c r="H105" s="36">
        <v>356719000</v>
      </c>
      <c r="I105" s="35" t="s">
        <v>225</v>
      </c>
      <c r="J105" s="36">
        <v>355744950</v>
      </c>
    </row>
    <row r="106" spans="1:10" ht="39" customHeight="1" x14ac:dyDescent="0.25">
      <c r="A106" s="33">
        <f t="shared" si="2"/>
        <v>3</v>
      </c>
      <c r="B106" s="62">
        <v>5386501</v>
      </c>
      <c r="C106" s="65" t="s">
        <v>226</v>
      </c>
      <c r="D106" s="68">
        <v>44337</v>
      </c>
      <c r="E106" s="56" t="s">
        <v>40</v>
      </c>
      <c r="F106" s="62" t="s">
        <v>241</v>
      </c>
      <c r="G106" s="36">
        <v>385162500</v>
      </c>
      <c r="H106" s="36">
        <v>385156200</v>
      </c>
      <c r="I106" s="49" t="s">
        <v>227</v>
      </c>
      <c r="J106" s="36">
        <v>356405500</v>
      </c>
    </row>
    <row r="107" spans="1:10" ht="39" customHeight="1" x14ac:dyDescent="0.25">
      <c r="A107" s="33">
        <f t="shared" si="2"/>
        <v>4</v>
      </c>
      <c r="B107" s="62">
        <v>5466501</v>
      </c>
      <c r="C107" s="66" t="s">
        <v>228</v>
      </c>
      <c r="D107" s="68">
        <v>44357</v>
      </c>
      <c r="E107" s="56" t="s">
        <v>40</v>
      </c>
      <c r="F107" s="62" t="s">
        <v>238</v>
      </c>
      <c r="G107" s="36">
        <v>365000000</v>
      </c>
      <c r="H107" s="36">
        <v>364947000</v>
      </c>
      <c r="I107" s="49" t="s">
        <v>229</v>
      </c>
      <c r="J107" s="36">
        <v>363141460</v>
      </c>
    </row>
    <row r="108" spans="1:10" ht="39" customHeight="1" x14ac:dyDescent="0.25">
      <c r="A108" s="33">
        <f t="shared" si="2"/>
        <v>5</v>
      </c>
      <c r="B108" s="62">
        <v>5611501</v>
      </c>
      <c r="C108" s="66" t="s">
        <v>230</v>
      </c>
      <c r="D108" s="68">
        <v>44405</v>
      </c>
      <c r="E108" s="56" t="s">
        <v>40</v>
      </c>
      <c r="F108" s="62" t="s">
        <v>238</v>
      </c>
      <c r="G108" s="36">
        <v>200000000</v>
      </c>
      <c r="H108" s="36">
        <v>199999800</v>
      </c>
      <c r="I108" s="49" t="s">
        <v>231</v>
      </c>
      <c r="J108" s="36">
        <v>196633000</v>
      </c>
    </row>
    <row r="109" spans="1:10" ht="39" customHeight="1" x14ac:dyDescent="0.25">
      <c r="A109" s="33">
        <f t="shared" si="2"/>
        <v>6</v>
      </c>
      <c r="B109" s="62">
        <v>5667501</v>
      </c>
      <c r="C109" s="65" t="s">
        <v>232</v>
      </c>
      <c r="D109" s="68">
        <v>44433</v>
      </c>
      <c r="E109" s="56" t="s">
        <v>40</v>
      </c>
      <c r="F109" s="62" t="s">
        <v>238</v>
      </c>
      <c r="G109" s="36">
        <v>1000000000</v>
      </c>
      <c r="H109" s="36">
        <v>997729700</v>
      </c>
      <c r="I109" s="49" t="s">
        <v>233</v>
      </c>
      <c r="J109" s="36">
        <v>966047500</v>
      </c>
    </row>
    <row r="110" spans="1:10" ht="84.95" customHeight="1" x14ac:dyDescent="0.25">
      <c r="A110" s="33">
        <f t="shared" si="2"/>
        <v>7</v>
      </c>
      <c r="B110" s="62">
        <v>5668501</v>
      </c>
      <c r="C110" s="65" t="s">
        <v>234</v>
      </c>
      <c r="D110" s="68">
        <v>44433</v>
      </c>
      <c r="E110" s="56" t="s">
        <v>40</v>
      </c>
      <c r="F110" s="62" t="s">
        <v>239</v>
      </c>
      <c r="G110" s="36">
        <v>2800000000</v>
      </c>
      <c r="H110" s="36">
        <v>2447705700</v>
      </c>
      <c r="I110" s="49" t="s">
        <v>235</v>
      </c>
      <c r="J110" s="36">
        <v>2437699550</v>
      </c>
    </row>
    <row r="111" spans="1:10" ht="35.1" customHeight="1" x14ac:dyDescent="0.25">
      <c r="A111" s="32"/>
      <c r="B111" s="90" t="s">
        <v>47</v>
      </c>
      <c r="C111" s="91" t="s">
        <v>245</v>
      </c>
      <c r="D111" s="28"/>
      <c r="E111" s="69"/>
      <c r="F111" s="85"/>
      <c r="G111" s="29">
        <f>SUM(G104:G110)</f>
        <v>5258101500</v>
      </c>
      <c r="H111" s="29">
        <f>SUM(H104:H110)</f>
        <v>4902136800</v>
      </c>
      <c r="I111" s="30"/>
      <c r="J111" s="29">
        <f>SUM(J104:J110)</f>
        <v>4824692960</v>
      </c>
    </row>
    <row r="112" spans="1:10" x14ac:dyDescent="0.25">
      <c r="A112" s="52"/>
      <c r="B112" s="52"/>
      <c r="C112" s="52"/>
      <c r="D112" s="52"/>
      <c r="E112" s="52"/>
      <c r="F112" s="71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71"/>
      <c r="G113" s="52"/>
      <c r="H113" s="52"/>
      <c r="I113" s="52"/>
      <c r="J113" s="52"/>
    </row>
    <row r="114" spans="1:10" s="70" customFormat="1" x14ac:dyDescent="0.25">
      <c r="A114" s="67" t="s">
        <v>28</v>
      </c>
      <c r="B114" s="52"/>
      <c r="F114" s="71"/>
    </row>
    <row r="116" spans="1:10" ht="42" customHeight="1" x14ac:dyDescent="0.25">
      <c r="A116" s="88" t="s">
        <v>29</v>
      </c>
      <c r="B116" s="88" t="s">
        <v>30</v>
      </c>
      <c r="C116" s="88" t="s">
        <v>31</v>
      </c>
      <c r="D116" s="89" t="s">
        <v>32</v>
      </c>
      <c r="E116" s="88" t="s">
        <v>15</v>
      </c>
      <c r="F116" s="88" t="s">
        <v>16</v>
      </c>
      <c r="G116" s="89" t="s">
        <v>33</v>
      </c>
      <c r="H116" s="88" t="s">
        <v>34</v>
      </c>
      <c r="I116" s="88" t="s">
        <v>89</v>
      </c>
      <c r="J116" s="89" t="s">
        <v>35</v>
      </c>
    </row>
    <row r="117" spans="1:10" ht="39" customHeight="1" x14ac:dyDescent="0.25">
      <c r="A117" s="33">
        <v>1</v>
      </c>
      <c r="B117" s="63">
        <v>5106501</v>
      </c>
      <c r="C117" s="35" t="s">
        <v>36</v>
      </c>
      <c r="D117" s="48">
        <v>44272</v>
      </c>
      <c r="E117" s="34" t="s">
        <v>37</v>
      </c>
      <c r="F117" s="62" t="s">
        <v>240</v>
      </c>
      <c r="G117" s="36">
        <v>1155904000</v>
      </c>
      <c r="H117" s="37">
        <v>1103760000</v>
      </c>
      <c r="I117" s="34" t="s">
        <v>38</v>
      </c>
      <c r="J117" s="37">
        <v>1081640000</v>
      </c>
    </row>
    <row r="118" spans="1:10" ht="39" customHeight="1" x14ac:dyDescent="0.25">
      <c r="A118" s="33">
        <f>A117+1</f>
        <v>2</v>
      </c>
      <c r="B118" s="63">
        <v>5186501</v>
      </c>
      <c r="C118" s="35" t="s">
        <v>39</v>
      </c>
      <c r="D118" s="48">
        <v>44285</v>
      </c>
      <c r="E118" s="34" t="s">
        <v>40</v>
      </c>
      <c r="F118" s="62" t="s">
        <v>238</v>
      </c>
      <c r="G118" s="36">
        <v>395000000</v>
      </c>
      <c r="H118" s="37">
        <v>394922000</v>
      </c>
      <c r="I118" s="34" t="s">
        <v>41</v>
      </c>
      <c r="J118" s="37">
        <v>393745000</v>
      </c>
    </row>
    <row r="119" spans="1:10" ht="39" customHeight="1" x14ac:dyDescent="0.25">
      <c r="A119" s="33">
        <f>A118+1</f>
        <v>3</v>
      </c>
      <c r="B119" s="63">
        <v>5126501</v>
      </c>
      <c r="C119" s="35" t="s">
        <v>42</v>
      </c>
      <c r="D119" s="48">
        <v>44277</v>
      </c>
      <c r="E119" s="34" t="s">
        <v>40</v>
      </c>
      <c r="F119" s="62" t="s">
        <v>238</v>
      </c>
      <c r="G119" s="36">
        <v>310000000</v>
      </c>
      <c r="H119" s="37">
        <v>309732500</v>
      </c>
      <c r="I119" s="34" t="s">
        <v>43</v>
      </c>
      <c r="J119" s="37">
        <v>287650000</v>
      </c>
    </row>
    <row r="120" spans="1:10" ht="39" customHeight="1" x14ac:dyDescent="0.25">
      <c r="A120" s="33">
        <f>A119+1</f>
        <v>4</v>
      </c>
      <c r="B120" s="63">
        <v>5518501</v>
      </c>
      <c r="C120" s="38" t="s">
        <v>44</v>
      </c>
      <c r="D120" s="48">
        <v>44377</v>
      </c>
      <c r="E120" s="39" t="s">
        <v>45</v>
      </c>
      <c r="F120" s="62" t="s">
        <v>238</v>
      </c>
      <c r="G120" s="40">
        <v>400000000</v>
      </c>
      <c r="H120" s="41">
        <v>399740000</v>
      </c>
      <c r="I120" s="39" t="s">
        <v>46</v>
      </c>
      <c r="J120" s="41">
        <v>395230000</v>
      </c>
    </row>
    <row r="121" spans="1:10" ht="35.1" customHeight="1" x14ac:dyDescent="0.25">
      <c r="A121" s="32"/>
      <c r="B121" s="90" t="s">
        <v>47</v>
      </c>
      <c r="C121" s="91" t="s">
        <v>246</v>
      </c>
      <c r="D121" s="28"/>
      <c r="E121" s="28"/>
      <c r="F121" s="84"/>
      <c r="G121" s="29">
        <f>SUM(G117:G120)</f>
        <v>2260904000</v>
      </c>
      <c r="H121" s="29">
        <f>SUM(H117:H120)</f>
        <v>2208154500</v>
      </c>
      <c r="I121" s="30"/>
      <c r="J121" s="29">
        <f>SUM(J117:J120)</f>
        <v>2158265000</v>
      </c>
    </row>
    <row r="123" spans="1:10" ht="16.5" x14ac:dyDescent="0.25">
      <c r="G123" s="31"/>
      <c r="H123" s="31"/>
      <c r="I123" s="31"/>
      <c r="J123" s="31"/>
    </row>
    <row r="124" spans="1:10" x14ac:dyDescent="0.25">
      <c r="A124" s="67" t="s">
        <v>48</v>
      </c>
    </row>
    <row r="126" spans="1:10" ht="42.75" customHeight="1" x14ac:dyDescent="0.25">
      <c r="A126" s="88" t="s">
        <v>29</v>
      </c>
      <c r="B126" s="88" t="s">
        <v>30</v>
      </c>
      <c r="C126" s="88" t="s">
        <v>31</v>
      </c>
      <c r="D126" s="89" t="s">
        <v>32</v>
      </c>
      <c r="E126" s="88" t="s">
        <v>15</v>
      </c>
      <c r="F126" s="88" t="s">
        <v>16</v>
      </c>
      <c r="G126" s="89" t="s">
        <v>33</v>
      </c>
      <c r="H126" s="88" t="s">
        <v>34</v>
      </c>
      <c r="I126" s="88" t="s">
        <v>89</v>
      </c>
      <c r="J126" s="89" t="s">
        <v>35</v>
      </c>
    </row>
    <row r="127" spans="1:10" ht="39" customHeight="1" x14ac:dyDescent="0.25">
      <c r="A127" s="33">
        <v>1</v>
      </c>
      <c r="B127" s="62">
        <v>5640501</v>
      </c>
      <c r="C127" s="50" t="s">
        <v>49</v>
      </c>
      <c r="D127" s="48">
        <v>44423</v>
      </c>
      <c r="E127" s="51" t="s">
        <v>50</v>
      </c>
      <c r="F127" s="62" t="s">
        <v>238</v>
      </c>
      <c r="G127" s="37">
        <v>1410105150</v>
      </c>
      <c r="H127" s="41">
        <v>492008000</v>
      </c>
      <c r="I127" s="39" t="s">
        <v>51</v>
      </c>
      <c r="J127" s="41">
        <v>460922000</v>
      </c>
    </row>
    <row r="128" spans="1:10" ht="39" customHeight="1" x14ac:dyDescent="0.25">
      <c r="A128" s="33">
        <f>A127+1</f>
        <v>2</v>
      </c>
      <c r="B128" s="62">
        <v>5969501</v>
      </c>
      <c r="C128" s="50" t="s">
        <v>52</v>
      </c>
      <c r="D128" s="48">
        <v>44497</v>
      </c>
      <c r="E128" s="51" t="s">
        <v>53</v>
      </c>
      <c r="F128" s="62" t="s">
        <v>240</v>
      </c>
      <c r="G128" s="37">
        <v>270000000</v>
      </c>
      <c r="H128" s="41">
        <v>268488000</v>
      </c>
      <c r="I128" s="39" t="s">
        <v>54</v>
      </c>
      <c r="J128" s="41">
        <v>263340000</v>
      </c>
    </row>
    <row r="129" spans="1:10" s="47" customFormat="1" ht="35.1" customHeight="1" x14ac:dyDescent="0.25">
      <c r="A129" s="33"/>
      <c r="B129" s="90" t="s">
        <v>47</v>
      </c>
      <c r="C129" s="91" t="s">
        <v>242</v>
      </c>
      <c r="D129" s="43"/>
      <c r="E129" s="44"/>
      <c r="F129" s="83"/>
      <c r="G129" s="45">
        <f>SUM(G127:G128)</f>
        <v>1680105150</v>
      </c>
      <c r="H129" s="45">
        <f>SUM(H127:H128)</f>
        <v>760496000</v>
      </c>
      <c r="I129" s="46"/>
      <c r="J129" s="45">
        <f>SUM(J127:J128)</f>
        <v>724262000</v>
      </c>
    </row>
    <row r="135" spans="1:10" x14ac:dyDescent="0.25">
      <c r="G135" s="86">
        <f>G129+G121+G111+G98+G23</f>
        <v>100800744631</v>
      </c>
      <c r="H135" s="86">
        <f t="shared" ref="H135:J135" si="3">H129+H121+H111+H98+H23</f>
        <v>98928385980.62999</v>
      </c>
      <c r="I135" s="86"/>
      <c r="J135" s="86">
        <f t="shared" si="3"/>
        <v>93609550509.520004</v>
      </c>
    </row>
  </sheetData>
  <mergeCells count="3">
    <mergeCell ref="A1:J1"/>
    <mergeCell ref="A2:J2"/>
    <mergeCell ref="A3:J3"/>
  </mergeCells>
  <printOptions horizontalCentered="1"/>
  <pageMargins left="0.39370078740157483" right="0.39370078740157483" top="0.78740157480314965" bottom="0.78740157480314965" header="0.31496062992125984" footer="0.31496062992125984"/>
  <pageSetup paperSize="10000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Bag. PBJ</vt:lpstr>
      <vt:lpstr>e tendering</vt:lpstr>
      <vt:lpstr>Sheet1 fix</vt:lpstr>
      <vt:lpstr>Sheet1</vt:lpstr>
      <vt:lpstr>'Data Bag. PBJ'!Print_Area</vt:lpstr>
      <vt:lpstr>'e tendering'!Print_Area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umum</cp:lastModifiedBy>
  <cp:lastPrinted>2022-03-28T02:02:34Z</cp:lastPrinted>
  <dcterms:created xsi:type="dcterms:W3CDTF">2021-07-22T07:21:31Z</dcterms:created>
  <dcterms:modified xsi:type="dcterms:W3CDTF">2022-03-28T08:32:55Z</dcterms:modified>
</cp:coreProperties>
</file>