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/>
  </bookViews>
  <sheets>
    <sheet name="2 KN" sheetId="1" r:id="rId1"/>
  </sheets>
  <externalReferences>
    <externalReference r:id="rId2"/>
  </externalReferences>
  <definedNames>
    <definedName name="Z_730E2C64_B2C1_434F_B758_04E2943FA20D_.wvu.PrintArea" localSheetId="0" hidden="1">'2 KN'!$A$1:$G$44</definedName>
    <definedName name="Z_93528372_5BA8_11D6_9411_0000212D0BAF_.wvu.PrintArea" localSheetId="0" hidden="1">'2 KN'!$A$1:$G$44</definedName>
  </definedNames>
  <calcPr calcId="144525"/>
</workbook>
</file>

<file path=xl/calcChain.xml><?xml version="1.0" encoding="utf-8"?>
<calcChain xmlns="http://schemas.openxmlformats.org/spreadsheetml/2006/main">
  <c r="Q11" i="1" l="1"/>
  <c r="J11" i="1"/>
  <c r="G11" i="1"/>
  <c r="R11" i="1"/>
  <c r="G12" i="1"/>
  <c r="J12" i="1"/>
  <c r="Q12" i="1"/>
  <c r="R12" i="1"/>
  <c r="G13" i="1"/>
  <c r="Q13" i="1"/>
  <c r="J13" i="1"/>
  <c r="R13" i="1"/>
  <c r="G14" i="1"/>
  <c r="J14" i="1"/>
  <c r="Q14" i="1"/>
  <c r="R14" i="1"/>
  <c r="G15" i="1"/>
  <c r="Q15" i="1"/>
  <c r="J15" i="1"/>
  <c r="O15" i="1"/>
  <c r="R15" i="1"/>
  <c r="G16" i="1"/>
  <c r="J16" i="1"/>
  <c r="Q16" i="1"/>
  <c r="R16" i="1"/>
  <c r="G17" i="1"/>
  <c r="M17" i="1"/>
  <c r="S17" i="1" s="1"/>
  <c r="Q17" i="1"/>
  <c r="J17" i="1"/>
  <c r="O17" i="1"/>
  <c r="R17" i="1"/>
  <c r="G18" i="1"/>
  <c r="J18" i="1"/>
  <c r="Q18" i="1"/>
  <c r="R18" i="1"/>
  <c r="G19" i="1"/>
  <c r="O19" i="1"/>
  <c r="J19" i="1"/>
  <c r="R19" i="1"/>
  <c r="G20" i="1"/>
  <c r="J20" i="1"/>
  <c r="Q20" i="1"/>
  <c r="R20" i="1"/>
  <c r="G21" i="1"/>
  <c r="O21" i="1"/>
  <c r="J21" i="1"/>
  <c r="Q21" i="1"/>
  <c r="R21" i="1"/>
  <c r="G22" i="1"/>
  <c r="J22" i="1"/>
  <c r="Q22" i="1"/>
  <c r="R22" i="1"/>
  <c r="G23" i="1"/>
  <c r="O23" i="1"/>
  <c r="Q23" i="1"/>
  <c r="R23" i="1"/>
  <c r="G24" i="1"/>
  <c r="J24" i="1"/>
  <c r="Q24" i="1"/>
  <c r="R24" i="1"/>
  <c r="G25" i="1"/>
  <c r="O25" i="1"/>
  <c r="R25" i="1"/>
  <c r="G26" i="1"/>
  <c r="J26" i="1"/>
  <c r="Q26" i="1"/>
  <c r="R26" i="1"/>
  <c r="G27" i="1"/>
  <c r="O27" i="1"/>
  <c r="J27" i="1"/>
  <c r="R27" i="1"/>
  <c r="G28" i="1"/>
  <c r="J28" i="1"/>
  <c r="Q28" i="1"/>
  <c r="R28" i="1"/>
  <c r="G29" i="1"/>
  <c r="J29" i="1"/>
  <c r="Q29" i="1"/>
  <c r="O29" i="1"/>
  <c r="R29" i="1"/>
  <c r="G30" i="1"/>
  <c r="J30" i="1"/>
  <c r="M30" i="1"/>
  <c r="Q30" i="1"/>
  <c r="R30" i="1"/>
  <c r="G31" i="1"/>
  <c r="O31" i="1"/>
  <c r="Q31" i="1"/>
  <c r="R31" i="1"/>
  <c r="G32" i="1"/>
  <c r="J32" i="1"/>
  <c r="Q32" i="1"/>
  <c r="R32" i="1"/>
  <c r="G33" i="1"/>
  <c r="O33" i="1"/>
  <c r="Q33" i="1"/>
  <c r="R33" i="1"/>
  <c r="G34" i="1"/>
  <c r="J34" i="1"/>
  <c r="Q34" i="1"/>
  <c r="R34" i="1"/>
  <c r="G35" i="1"/>
  <c r="M35" i="1"/>
  <c r="Q35" i="1"/>
  <c r="J35" i="1"/>
  <c r="R35" i="1"/>
  <c r="G36" i="1"/>
  <c r="J36" i="1"/>
  <c r="Q36" i="1"/>
  <c r="R36" i="1"/>
  <c r="G37" i="1"/>
  <c r="O37" i="1"/>
  <c r="J37" i="1"/>
  <c r="Q37" i="1"/>
  <c r="R37" i="1"/>
  <c r="G38" i="1"/>
  <c r="J38" i="1"/>
  <c r="M38" i="1"/>
  <c r="Q38" i="1"/>
  <c r="R38" i="1"/>
  <c r="G39" i="1"/>
  <c r="O39" i="1"/>
  <c r="Q39" i="1"/>
  <c r="R39" i="1"/>
  <c r="G40" i="1"/>
  <c r="Q40" i="1"/>
  <c r="R40" i="1"/>
  <c r="P42" i="1"/>
  <c r="N42" i="1"/>
  <c r="F42" i="1"/>
  <c r="A39" i="1"/>
  <c r="A37" i="1"/>
  <c r="A36" i="1"/>
  <c r="A34" i="1"/>
  <c r="A32" i="1"/>
  <c r="A30" i="1"/>
  <c r="A29" i="1"/>
  <c r="A27" i="1"/>
  <c r="A26" i="1"/>
  <c r="A25" i="1"/>
  <c r="A23" i="1"/>
  <c r="A22" i="1"/>
  <c r="A21" i="1"/>
  <c r="A19" i="1"/>
  <c r="A18" i="1"/>
  <c r="A16" i="1"/>
  <c r="A15" i="1"/>
  <c r="A14" i="1"/>
  <c r="A12" i="1"/>
  <c r="A11" i="1"/>
  <c r="I5" i="1"/>
  <c r="H5" i="1"/>
  <c r="I4" i="1"/>
  <c r="H4" i="1"/>
  <c r="S35" i="1" l="1"/>
  <c r="O35" i="1"/>
  <c r="S38" i="1"/>
  <c r="M11" i="1"/>
  <c r="S11" i="1" s="1"/>
  <c r="M22" i="1"/>
  <c r="S22" i="1" s="1"/>
  <c r="M13" i="1"/>
  <c r="S13" i="1" s="1"/>
  <c r="O11" i="1"/>
  <c r="M15" i="1"/>
  <c r="S15" i="1" s="1"/>
  <c r="O13" i="1"/>
  <c r="M36" i="1"/>
  <c r="O36" i="1"/>
  <c r="M20" i="1"/>
  <c r="S20" i="1" s="1"/>
  <c r="O20" i="1"/>
  <c r="Q27" i="1"/>
  <c r="M27" i="1"/>
  <c r="M33" i="1"/>
  <c r="S33" i="1" s="1"/>
  <c r="M28" i="1"/>
  <c r="S28" i="1" s="1"/>
  <c r="O28" i="1"/>
  <c r="S27" i="1"/>
  <c r="J40" i="1"/>
  <c r="Q25" i="1"/>
  <c r="M25" i="1"/>
  <c r="S25" i="1" s="1"/>
  <c r="Q19" i="1"/>
  <c r="M19" i="1"/>
  <c r="S19" i="1" s="1"/>
  <c r="J39" i="1"/>
  <c r="J31" i="1"/>
  <c r="M39" i="1"/>
  <c r="S39" i="1" s="1"/>
  <c r="M31" i="1"/>
  <c r="S31" i="1" s="1"/>
  <c r="S30" i="1"/>
  <c r="M23" i="1"/>
  <c r="S23" i="1" s="1"/>
  <c r="O38" i="1"/>
  <c r="O30" i="1"/>
  <c r="J23" i="1"/>
  <c r="O22" i="1"/>
  <c r="M37" i="1"/>
  <c r="S37" i="1" s="1"/>
  <c r="S36" i="1"/>
  <c r="J33" i="1"/>
  <c r="M29" i="1"/>
  <c r="S29" i="1" s="1"/>
  <c r="J25" i="1"/>
  <c r="M21" i="1"/>
  <c r="S21" i="1" s="1"/>
  <c r="M18" i="1"/>
  <c r="S18" i="1" s="1"/>
  <c r="O18" i="1"/>
  <c r="M16" i="1"/>
  <c r="S16" i="1" s="1"/>
  <c r="O16" i="1"/>
  <c r="M14" i="1"/>
  <c r="S14" i="1" s="1"/>
  <c r="O14" i="1"/>
  <c r="O12" i="1"/>
  <c r="M12" i="1"/>
  <c r="S12" i="1" s="1"/>
  <c r="I42" i="1"/>
  <c r="D42" i="1"/>
  <c r="E42" i="1" s="1"/>
  <c r="G42" i="1" s="1"/>
  <c r="H42" i="1"/>
  <c r="R42" i="1"/>
  <c r="M26" i="1" l="1"/>
  <c r="S26" i="1" s="1"/>
  <c r="O26" i="1"/>
  <c r="M24" i="1"/>
  <c r="S24" i="1" s="1"/>
  <c r="O24" i="1"/>
  <c r="M40" i="1"/>
  <c r="S40" i="1" s="1"/>
  <c r="O40" i="1"/>
  <c r="M34" i="1"/>
  <c r="S34" i="1" s="1"/>
  <c r="O34" i="1"/>
  <c r="M32" i="1"/>
  <c r="S32" i="1" s="1"/>
  <c r="O32" i="1"/>
  <c r="K42" i="1"/>
  <c r="O42" i="1" s="1"/>
  <c r="J42" i="1"/>
  <c r="L42" i="1"/>
  <c r="Q42" i="1" s="1"/>
  <c r="M42" i="1" l="1"/>
  <c r="S42" i="1" s="1"/>
</calcChain>
</file>

<file path=xl/sharedStrings.xml><?xml version="1.0" encoding="utf-8"?>
<sst xmlns="http://schemas.openxmlformats.org/spreadsheetml/2006/main" count="90" uniqueCount="59">
  <si>
    <t>JUMLAH DAN PERSENTASE PENANGANAN KOMPLIKASI KEBIDANAN DAN KOMPLIKASI NEONATAL</t>
  </si>
  <si>
    <t>MENURUT JENIS KELAMIN, KECAMATAN, DAN PUSKESMAS</t>
  </si>
  <si>
    <t>NO</t>
  </si>
  <si>
    <t>KECAMATAN</t>
  </si>
  <si>
    <t>PUSKESMAS</t>
  </si>
  <si>
    <t>2 JUMLAH       IBU HAMIL</t>
  </si>
  <si>
    <t xml:space="preserve">PERKIRAAN BUMIL DENGAN KOMPLIKASI KEBIDANAN </t>
  </si>
  <si>
    <t>PENANGANAN KOMPLIKASI KEBIDANAN</t>
  </si>
  <si>
    <t>JUMLAH LAHIR HIDUP</t>
  </si>
  <si>
    <t xml:space="preserve">PERKIRAAN NEONATAL KOMPLIKASI </t>
  </si>
  <si>
    <t>PENANGANAN KOMPLIKASI NEONATAL</t>
  </si>
  <si>
    <t>L</t>
  </si>
  <si>
    <t>P</t>
  </si>
  <si>
    <t>L + P</t>
  </si>
  <si>
    <t>S</t>
  </si>
  <si>
    <t>%</t>
  </si>
  <si>
    <t>JUMLAH (KAB/KOTA)</t>
  </si>
  <si>
    <t>Sumber : Dinas KesehatanKabupaten Kendal, 2020.</t>
  </si>
  <si>
    <t>Plantungan</t>
  </si>
  <si>
    <t>Sukorejo</t>
  </si>
  <si>
    <t>Pageruyung</t>
  </si>
  <si>
    <t>Patean</t>
  </si>
  <si>
    <t>Singorojo</t>
  </si>
  <si>
    <t>Limbangan</t>
  </si>
  <si>
    <t>Boja</t>
  </si>
  <si>
    <t>Kaliwungu</t>
  </si>
  <si>
    <t>Kaliwungu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</si>
  <si>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</si>
  <si>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</si>
  <si>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</si>
  <si>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</si>
  <si>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</si>
  <si>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</si>
  <si>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</si>
  <si>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</si>
  <si>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</si>
  <si>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</si>
  <si>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</si>
  <si>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Sukorejo 01</t>
  </si>
  <si>
    <t>Sukorejo 02</t>
  </si>
  <si>
    <t>Singorojo 01</t>
  </si>
  <si>
    <t>Singorojo 02</t>
  </si>
  <si>
    <t>Boja 01</t>
  </si>
  <si>
    <t>Boja 02</t>
  </si>
  <si>
    <t>Kaliwungu Sel</t>
  </si>
  <si>
    <t>Brangsong 01</t>
  </si>
  <si>
    <t>Brangsong 02</t>
  </si>
  <si>
    <t>Gemuh 01</t>
  </si>
  <si>
    <t>Gemuh 02</t>
  </si>
  <si>
    <t>Weleri 01</t>
  </si>
  <si>
    <t>Weleri 02</t>
  </si>
  <si>
    <t>Rowosari 01</t>
  </si>
  <si>
    <t>Rowosari 02</t>
  </si>
  <si>
    <t>Kangkung 01</t>
  </si>
  <si>
    <t>Kangkung 02</t>
  </si>
  <si>
    <t>Patebon 01</t>
  </si>
  <si>
    <t>Patebon 02</t>
  </si>
  <si>
    <t>Kendal 01</t>
  </si>
  <si>
    <t>Kendal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</si>
</sst>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_(* #,##0_);_(* \(#,##0\);_(* &quot;-&quot;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/>
    <xf numFmtId="0" fontId="8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vertical="center" wrapText="1"/>
    </xf>
    <xf numFmtId="0" fontId="5" fillId="0" borderId="13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3" fillId="0" borderId="19" xfId="0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37" fontId="3" fillId="0" borderId="18" xfId="3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165" fontId="3" fillId="0" borderId="18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1" xfId="1" applyNumberFormat="1" applyFont="1" applyBorder="1" applyAlignment="1">
      <alignment vertical="center"/>
    </xf>
    <xf numFmtId="165" fontId="9" fillId="0" borderId="21" xfId="1" applyNumberFormat="1" applyFont="1" applyBorder="1" applyAlignment="1">
      <alignment vertical="center"/>
    </xf>
    <xf numFmtId="3" fontId="9" fillId="0" borderId="23" xfId="1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36">
    <cellStyle name="Comma" xfId="1" builtinId="3"/>
    <cellStyle name="Comma [0] 2" xfId="4"/>
    <cellStyle name="Comma [0] 2 2" xfId="5"/>
    <cellStyle name="Comma [0] 3" xfId="6"/>
    <cellStyle name="Comma [0] 4" xfId="7"/>
    <cellStyle name="Comma [0] 5" xfId="3"/>
    <cellStyle name="Comma 10" xfId="2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0" xfId="19"/>
    <cellStyle name="Comma 20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Comma 9" xfId="27"/>
    <cellStyle name="Excel Built-in Comma" xfId="28"/>
    <cellStyle name="Excel Built-in Normal" xfId="29"/>
    <cellStyle name="Millares [0]_Well Timing" xfId="30"/>
    <cellStyle name="Millares_Well Timing" xfId="31"/>
    <cellStyle name="Moneda [0]_Well Timing" xfId="32"/>
    <cellStyle name="Moneda_Well Timing" xfId="33"/>
    <cellStyle name="Normal" xfId="0" builtinId="0"/>
    <cellStyle name="Normal 10" xfId="34"/>
    <cellStyle name="Norm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.2.201\AAPERENCANAAN\YUDI\SIK%202021\PROFIL%20KES%202020\REKAP%20PROFIL%20KES%202020%20KEND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 IPF"/>
      <sheetName val="10 phbs"/>
      <sheetName val="11 Medis"/>
      <sheetName val="12 paramedis"/>
      <sheetName val="13 Kesmaslinggiz"/>
      <sheetName val="14 LAB"/>
      <sheetName val="15 farmasi"/>
      <sheetName val="16_lain"/>
      <sheetName val="17 JKN"/>
      <sheetName val="18"/>
      <sheetName val="19"/>
      <sheetName val="20 kelahiran"/>
      <sheetName val="21 AKI"/>
      <sheetName val="22 AKI2"/>
      <sheetName val="23 ibu"/>
      <sheetName val="24 TdMil"/>
      <sheetName val="25 TdWus"/>
      <sheetName val="26 TdWusHT"/>
      <sheetName val="27 TTD BUMIL"/>
      <sheetName val="28 KB"/>
      <sheetName val="29 KB2"/>
      <sheetName val="30 KN"/>
      <sheetName val="31 AKB"/>
      <sheetName val="32 SEBAB MATI"/>
      <sheetName val="33 BBLR"/>
      <sheetName val="34 KNLGKP"/>
      <sheetName val="35 IMD"/>
      <sheetName val="36"/>
      <sheetName val="37 uci"/>
      <sheetName val="38 HBCG"/>
      <sheetName val="39 IDL"/>
      <sheetName val="40 Iduta"/>
      <sheetName val="41 VIT A"/>
      <sheetName val="42 yan balita"/>
      <sheetName val="43 DS"/>
      <sheetName val="44 GibuRANG"/>
      <sheetName val="45"/>
      <sheetName val="46"/>
      <sheetName val="47"/>
      <sheetName val="48"/>
      <sheetName val="49 usila"/>
      <sheetName val="50 P4K"/>
      <sheetName val="51 TB"/>
      <sheetName val="52 TB2"/>
      <sheetName val="53"/>
      <sheetName val="54"/>
      <sheetName val="55"/>
      <sheetName val="56"/>
      <sheetName val="57"/>
      <sheetName val="58"/>
      <sheetName val="59"/>
      <sheetName val="60"/>
      <sheetName val="61 AFP"/>
      <sheetName val="62"/>
      <sheetName val="63 KLB"/>
      <sheetName val="64 KLB2"/>
      <sheetName val="65 DBD"/>
      <sheetName val="66 MALARIA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KENDAL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</row>
        <row r="10">
          <cell r="A10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6">
          <cell r="A16">
            <v>6</v>
          </cell>
        </row>
        <row r="17">
          <cell r="A17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7">
          <cell r="A27">
            <v>14</v>
          </cell>
        </row>
        <row r="28">
          <cell r="A28">
            <v>15</v>
          </cell>
        </row>
        <row r="30">
          <cell r="A30">
            <v>16</v>
          </cell>
        </row>
        <row r="32">
          <cell r="A32">
            <v>17</v>
          </cell>
        </row>
        <row r="34">
          <cell r="A34">
            <v>18</v>
          </cell>
        </row>
        <row r="35">
          <cell r="A35">
            <v>19</v>
          </cell>
        </row>
        <row r="37">
          <cell r="A37">
            <v>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44"/>
  <sheetViews>
    <sheetView tabSelected="1" topLeftCell="A13" zoomScale="75" zoomScaleNormal="75" workbookViewId="0">
      <selection activeCell="W35" sqref="W35"/>
    </sheetView>
  </sheetViews>
  <sheetFormatPr defaultRowHeight="15" x14ac:dyDescent="0.2"/>
  <cols>
    <col min="1" max="1" width="5.7109375" style="1" customWidth="1"/>
    <col min="2" max="3" width="19.7109375" style="1" customWidth="1"/>
    <col min="4" max="4" width="12.7109375" style="1" customWidth="1"/>
    <col min="5" max="5" width="13.28515625" style="1" customWidth="1"/>
    <col min="6" max="6" width="9.28515625" style="1" customWidth="1"/>
    <col min="7" max="7" width="9.7109375" style="1" customWidth="1"/>
    <col min="8" max="19" width="8.7109375" style="1" customWidth="1"/>
    <col min="20" max="16384" width="9.140625" style="1"/>
  </cols>
  <sheetData>
    <row r="2" spans="1:19" s="4" customFormat="1" ht="16.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16.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16.5" x14ac:dyDescent="0.2">
      <c r="H4" s="5" t="str">
        <f>'[1]1'!E5</f>
        <v>KABUPATEN/KOTA</v>
      </c>
      <c r="I4" s="6" t="str">
        <f>'[1]1'!F5</f>
        <v>KENDAL</v>
      </c>
    </row>
    <row r="5" spans="1:19" s="4" customFormat="1" ht="16.5" x14ac:dyDescent="0.2">
      <c r="H5" s="5" t="str">
        <f>'[1]1'!E6</f>
        <v xml:space="preserve">TAHUN </v>
      </c>
      <c r="I5" s="6">
        <f>'[1]1'!F6</f>
        <v>2020</v>
      </c>
    </row>
    <row r="6" spans="1:19" ht="15.75" thickBot="1" x14ac:dyDescent="0.25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8.5" customHeight="1" x14ac:dyDescent="0.2">
      <c r="A7" s="9" t="s">
        <v>2</v>
      </c>
      <c r="B7" s="10" t="s">
        <v>3</v>
      </c>
      <c r="C7" s="10" t="s">
        <v>4</v>
      </c>
      <c r="D7" s="64" t="s">
        <v>5</v>
      </c>
      <c r="E7" s="11" t="s">
        <v>6</v>
      </c>
      <c r="F7" s="12" t="s">
        <v>7</v>
      </c>
      <c r="G7" s="13"/>
      <c r="H7" s="14" t="s">
        <v>8</v>
      </c>
      <c r="I7" s="15"/>
      <c r="J7" s="16"/>
      <c r="K7" s="17" t="s">
        <v>9</v>
      </c>
      <c r="L7" s="18"/>
      <c r="M7" s="19"/>
      <c r="N7" s="20" t="s">
        <v>10</v>
      </c>
      <c r="O7" s="21"/>
      <c r="P7" s="22"/>
      <c r="Q7" s="22"/>
      <c r="R7" s="22"/>
      <c r="S7" s="21"/>
    </row>
    <row r="8" spans="1:19" ht="21" customHeight="1" x14ac:dyDescent="0.2">
      <c r="A8" s="23"/>
      <c r="B8" s="24"/>
      <c r="C8" s="24"/>
      <c r="D8" s="65"/>
      <c r="E8" s="25"/>
      <c r="F8" s="26"/>
      <c r="G8" s="27"/>
      <c r="H8" s="28"/>
      <c r="I8" s="29"/>
      <c r="J8" s="30"/>
      <c r="K8" s="31"/>
      <c r="L8" s="32"/>
      <c r="M8" s="33"/>
      <c r="N8" s="34" t="s">
        <v>11</v>
      </c>
      <c r="O8" s="35"/>
      <c r="P8" s="36" t="s">
        <v>12</v>
      </c>
      <c r="Q8" s="35"/>
      <c r="R8" s="34" t="s">
        <v>13</v>
      </c>
      <c r="S8" s="35"/>
    </row>
    <row r="9" spans="1:19" ht="21" customHeight="1" x14ac:dyDescent="0.2">
      <c r="A9" s="24"/>
      <c r="B9" s="37"/>
      <c r="C9" s="37"/>
      <c r="D9" s="66"/>
      <c r="E9" s="38"/>
      <c r="F9" s="39" t="s">
        <v>14</v>
      </c>
      <c r="G9" s="40" t="s">
        <v>15</v>
      </c>
      <c r="H9" s="41" t="s">
        <v>11</v>
      </c>
      <c r="I9" s="41" t="s">
        <v>12</v>
      </c>
      <c r="J9" s="41" t="s">
        <v>13</v>
      </c>
      <c r="K9" s="41" t="s">
        <v>11</v>
      </c>
      <c r="L9" s="41" t="s">
        <v>12</v>
      </c>
      <c r="M9" s="41" t="s">
        <v>13</v>
      </c>
      <c r="N9" s="39" t="s">
        <v>14</v>
      </c>
      <c r="O9" s="42" t="s">
        <v>15</v>
      </c>
      <c r="P9" s="43" t="s">
        <v>14</v>
      </c>
      <c r="Q9" s="42" t="s">
        <v>15</v>
      </c>
      <c r="R9" s="39" t="s">
        <v>14</v>
      </c>
      <c r="S9" s="42" t="s">
        <v>15</v>
      </c>
    </row>
    <row r="10" spans="1:19" x14ac:dyDescent="0.2">
      <c r="A10" s="44">
        <v>1</v>
      </c>
      <c r="B10" s="45">
        <v>2</v>
      </c>
      <c r="C10" s="44">
        <v>3</v>
      </c>
      <c r="D10" s="45">
        <v>4</v>
      </c>
      <c r="E10" s="44">
        <v>5</v>
      </c>
      <c r="F10" s="45">
        <v>6</v>
      </c>
      <c r="G10" s="44">
        <v>7</v>
      </c>
      <c r="H10" s="45">
        <v>8</v>
      </c>
      <c r="I10" s="44">
        <v>9</v>
      </c>
      <c r="J10" s="45">
        <v>10</v>
      </c>
      <c r="K10" s="44">
        <v>11</v>
      </c>
      <c r="L10" s="45">
        <v>12</v>
      </c>
      <c r="M10" s="44">
        <v>13</v>
      </c>
      <c r="N10" s="45">
        <v>14</v>
      </c>
      <c r="O10" s="44">
        <v>15</v>
      </c>
      <c r="P10" s="46">
        <v>16</v>
      </c>
      <c r="Q10" s="44">
        <v>17</v>
      </c>
      <c r="R10" s="45">
        <v>18</v>
      </c>
      <c r="S10" s="44">
        <v>19</v>
      </c>
    </row>
    <row r="11" spans="1:19" ht="17.100000000000001" customHeight="1" x14ac:dyDescent="0.2">
      <c r="A11" s="47">
        <f>'[1]9 IPF'!A9</f>
        <v>1</v>
      </c>
      <c r="B11" s="47" t="s">
        <v>18</v>
      </c>
      <c r="C11" s="47" t="s">
        <v>18</v>
      </c>
      <c r="D11" s="48">
        <v>497</v>
      </c>
      <c r="E11" s="48">
        <v>99.4</v>
      </c>
      <c r="F11" s="49">
        <v>194</v>
      </c>
      <c r="G11" s="50">
        <f>F11/E11*100</f>
        <v>195.17102615694165</v>
      </c>
      <c r="H11" s="51">
        <v>263</v>
      </c>
      <c r="I11" s="51">
        <v>225</v>
      </c>
      <c r="J11" s="48">
        <f>SUM(H11:I11)</f>
        <v>488</v>
      </c>
      <c r="K11" s="48">
        <v>39.449999999999996</v>
      </c>
      <c r="L11" s="48">
        <v>33.75</v>
      </c>
      <c r="M11" s="48">
        <f t="shared" ref="M11:M19" si="0">SUM(K11:L11)</f>
        <v>73.199999999999989</v>
      </c>
      <c r="N11" s="49">
        <v>21</v>
      </c>
      <c r="O11" s="50">
        <f>N11/K11*100</f>
        <v>53.231939163498112</v>
      </c>
      <c r="P11" s="49">
        <v>21</v>
      </c>
      <c r="Q11" s="50">
        <f>P11/L11*100</f>
        <v>62.222222222222221</v>
      </c>
      <c r="R11" s="48">
        <f t="shared" ref="R11:R40" si="1">N11+P11</f>
        <v>42</v>
      </c>
      <c r="S11" s="50">
        <f t="shared" ref="S11:S40" si="2">R11/M11*100</f>
        <v>57.37704918032788</v>
      </c>
    </row>
    <row r="12" spans="1:19" ht="17.100000000000001" customHeight="1" x14ac:dyDescent="0.2">
      <c r="A12" s="52">
        <f>'[1]9 IPF'!A10</f>
        <v>2</v>
      </c>
      <c r="B12" s="52" t="s">
        <v>19</v>
      </c>
      <c r="C12" s="52" t="s">
        <v>38</v>
      </c>
      <c r="D12" s="53">
        <v>593</v>
      </c>
      <c r="E12" s="53">
        <v>118.60000000000001</v>
      </c>
      <c r="F12" s="49">
        <v>95</v>
      </c>
      <c r="G12" s="54">
        <f t="shared" ref="G12:G17" si="3">F12/E12*100</f>
        <v>80.101180438448566</v>
      </c>
      <c r="H12" s="51">
        <v>291</v>
      </c>
      <c r="I12" s="51">
        <v>271</v>
      </c>
      <c r="J12" s="53">
        <f>SUM(H12:I12)</f>
        <v>562</v>
      </c>
      <c r="K12" s="53">
        <v>43.65</v>
      </c>
      <c r="L12" s="53">
        <v>40.65</v>
      </c>
      <c r="M12" s="53">
        <f t="shared" si="0"/>
        <v>84.3</v>
      </c>
      <c r="N12" s="49">
        <v>31</v>
      </c>
      <c r="O12" s="54">
        <f>N12/K12*100</f>
        <v>71.019473081328755</v>
      </c>
      <c r="P12" s="49">
        <v>31</v>
      </c>
      <c r="Q12" s="54">
        <f>P12/L12*100</f>
        <v>76.260762607626077</v>
      </c>
      <c r="R12" s="53">
        <f t="shared" si="1"/>
        <v>62</v>
      </c>
      <c r="S12" s="54">
        <f t="shared" si="2"/>
        <v>73.546856465005945</v>
      </c>
    </row>
    <row r="13" spans="1:19" ht="17.100000000000001" customHeight="1" x14ac:dyDescent="0.2">
      <c r="A13" s="52"/>
      <c r="B13" s="52" t="s">
        <v>19</v>
      </c>
      <c r="C13" s="52" t="s">
        <v>39</v>
      </c>
      <c r="D13" s="53">
        <v>375</v>
      </c>
      <c r="E13" s="53">
        <v>75</v>
      </c>
      <c r="F13" s="49">
        <v>55</v>
      </c>
      <c r="G13" s="54">
        <f t="shared" si="3"/>
        <v>73.333333333333329</v>
      </c>
      <c r="H13" s="51">
        <v>187</v>
      </c>
      <c r="I13" s="51">
        <v>194</v>
      </c>
      <c r="J13" s="53">
        <f t="shared" ref="J11:J40" si="4">SUM(H13:I13)</f>
        <v>381</v>
      </c>
      <c r="K13" s="53">
        <v>28.05</v>
      </c>
      <c r="L13" s="53">
        <v>29.099999999999998</v>
      </c>
      <c r="M13" s="53">
        <f t="shared" si="0"/>
        <v>57.15</v>
      </c>
      <c r="N13" s="49">
        <v>17</v>
      </c>
      <c r="O13" s="54">
        <f t="shared" ref="O13:O40" si="5">N13/K13*100</f>
        <v>60.606060606060609</v>
      </c>
      <c r="P13" s="49">
        <v>17</v>
      </c>
      <c r="Q13" s="54">
        <f t="shared" ref="Q13:Q18" si="6">P13/L13*100</f>
        <v>58.419243986254301</v>
      </c>
      <c r="R13" s="53">
        <f t="shared" si="1"/>
        <v>34</v>
      </c>
      <c r="S13" s="54">
        <f t="shared" si="2"/>
        <v>59.492563429571312</v>
      </c>
    </row>
    <row r="14" spans="1:19" ht="17.100000000000001" customHeight="1" x14ac:dyDescent="0.2">
      <c r="A14" s="52">
        <f>'[1]9 IPF'!A12</f>
        <v>3</v>
      </c>
      <c r="B14" s="52" t="s">
        <v>20</v>
      </c>
      <c r="C14" s="52" t="s">
        <v>20</v>
      </c>
      <c r="D14" s="53">
        <v>611</v>
      </c>
      <c r="E14" s="53">
        <v>122.2</v>
      </c>
      <c r="F14" s="49">
        <v>222</v>
      </c>
      <c r="G14" s="54">
        <f>F14/E14*100</f>
        <v>181.66939443535188</v>
      </c>
      <c r="H14" s="51">
        <v>317</v>
      </c>
      <c r="I14" s="51">
        <v>244</v>
      </c>
      <c r="J14" s="53">
        <f t="shared" si="4"/>
        <v>561</v>
      </c>
      <c r="K14" s="53">
        <v>47.55</v>
      </c>
      <c r="L14" s="53">
        <v>36.6</v>
      </c>
      <c r="M14" s="53">
        <f t="shared" si="0"/>
        <v>84.15</v>
      </c>
      <c r="N14" s="49">
        <v>42</v>
      </c>
      <c r="O14" s="54">
        <f t="shared" si="5"/>
        <v>88.328075709779185</v>
      </c>
      <c r="P14" s="49">
        <v>45</v>
      </c>
      <c r="Q14" s="54">
        <f t="shared" si="6"/>
        <v>122.95081967213115</v>
      </c>
      <c r="R14" s="53">
        <f t="shared" si="1"/>
        <v>87</v>
      </c>
      <c r="S14" s="54">
        <f>R14/M14*100</f>
        <v>103.3868092691622</v>
      </c>
    </row>
    <row r="15" spans="1:19" ht="17.100000000000001" customHeight="1" x14ac:dyDescent="0.2">
      <c r="A15" s="52">
        <f>'[1]9 IPF'!A13</f>
        <v>4</v>
      </c>
      <c r="B15" s="52" t="s">
        <v>21</v>
      </c>
      <c r="C15" s="52" t="s">
        <v>21</v>
      </c>
      <c r="D15" s="53">
        <v>848</v>
      </c>
      <c r="E15" s="53">
        <v>169.60000000000002</v>
      </c>
      <c r="F15" s="49">
        <v>213</v>
      </c>
      <c r="G15" s="54">
        <f t="shared" si="3"/>
        <v>125.58962264150941</v>
      </c>
      <c r="H15" s="51">
        <v>390</v>
      </c>
      <c r="I15" s="51">
        <v>373</v>
      </c>
      <c r="J15" s="53">
        <f>SUM(H15:I15)</f>
        <v>763</v>
      </c>
      <c r="K15" s="53">
        <v>58.5</v>
      </c>
      <c r="L15" s="53">
        <v>55.949999999999996</v>
      </c>
      <c r="M15" s="53">
        <f t="shared" si="0"/>
        <v>114.44999999999999</v>
      </c>
      <c r="N15" s="49">
        <v>59</v>
      </c>
      <c r="O15" s="54">
        <f t="shared" si="5"/>
        <v>100.85470085470085</v>
      </c>
      <c r="P15" s="49">
        <v>59</v>
      </c>
      <c r="Q15" s="54">
        <f t="shared" si="6"/>
        <v>105.45129579982128</v>
      </c>
      <c r="R15" s="53">
        <f t="shared" si="1"/>
        <v>118</v>
      </c>
      <c r="S15" s="54">
        <f t="shared" si="2"/>
        <v>103.10179117518568</v>
      </c>
    </row>
    <row r="16" spans="1:19" ht="17.100000000000001" customHeight="1" x14ac:dyDescent="0.2">
      <c r="A16" s="52">
        <f>'[1]9 IPF'!A14</f>
        <v>5</v>
      </c>
      <c r="B16" s="52" t="s">
        <v>22</v>
      </c>
      <c r="C16" s="52" t="s">
        <v>40</v>
      </c>
      <c r="D16" s="53">
        <v>521</v>
      </c>
      <c r="E16" s="53">
        <v>104.2</v>
      </c>
      <c r="F16" s="49">
        <v>85</v>
      </c>
      <c r="G16" s="54">
        <f t="shared" si="3"/>
        <v>81.573896353166987</v>
      </c>
      <c r="H16" s="51">
        <v>259</v>
      </c>
      <c r="I16" s="51">
        <v>213</v>
      </c>
      <c r="J16" s="53">
        <f t="shared" si="4"/>
        <v>472</v>
      </c>
      <c r="K16" s="53">
        <v>38.85</v>
      </c>
      <c r="L16" s="53">
        <v>31.95</v>
      </c>
      <c r="M16" s="53">
        <f t="shared" si="0"/>
        <v>70.8</v>
      </c>
      <c r="N16" s="49">
        <v>13</v>
      </c>
      <c r="O16" s="54">
        <f t="shared" si="5"/>
        <v>33.46203346203346</v>
      </c>
      <c r="P16" s="49">
        <v>14</v>
      </c>
      <c r="Q16" s="54">
        <f t="shared" si="6"/>
        <v>43.818466353677621</v>
      </c>
      <c r="R16" s="53">
        <f t="shared" si="1"/>
        <v>27</v>
      </c>
      <c r="S16" s="54">
        <f t="shared" si="2"/>
        <v>38.13559322033899</v>
      </c>
    </row>
    <row r="17" spans="1:19" ht="17.100000000000001" customHeight="1" x14ac:dyDescent="0.2">
      <c r="A17" s="52"/>
      <c r="B17" s="52" t="s">
        <v>22</v>
      </c>
      <c r="C17" s="52" t="s">
        <v>41</v>
      </c>
      <c r="D17" s="53">
        <v>359</v>
      </c>
      <c r="E17" s="53">
        <v>71.8</v>
      </c>
      <c r="F17" s="49">
        <v>88</v>
      </c>
      <c r="G17" s="54">
        <f t="shared" si="3"/>
        <v>122.56267409470753</v>
      </c>
      <c r="H17" s="51">
        <v>174</v>
      </c>
      <c r="I17" s="51">
        <v>166</v>
      </c>
      <c r="J17" s="53">
        <f t="shared" si="4"/>
        <v>340</v>
      </c>
      <c r="K17" s="53">
        <v>26.099999999999998</v>
      </c>
      <c r="L17" s="53">
        <v>24.9</v>
      </c>
      <c r="M17" s="53">
        <f t="shared" si="0"/>
        <v>51</v>
      </c>
      <c r="N17" s="49">
        <v>26</v>
      </c>
      <c r="O17" s="54">
        <f t="shared" si="5"/>
        <v>99.616858237547902</v>
      </c>
      <c r="P17" s="49">
        <v>25</v>
      </c>
      <c r="Q17" s="54">
        <f t="shared" si="6"/>
        <v>100.40160642570282</v>
      </c>
      <c r="R17" s="53">
        <f t="shared" si="1"/>
        <v>51</v>
      </c>
      <c r="S17" s="54">
        <f t="shared" si="2"/>
        <v>100</v>
      </c>
    </row>
    <row r="18" spans="1:19" ht="17.100000000000001" customHeight="1" x14ac:dyDescent="0.2">
      <c r="A18" s="52">
        <f>'[1]9 IPF'!A16</f>
        <v>6</v>
      </c>
      <c r="B18" s="52" t="s">
        <v>23</v>
      </c>
      <c r="C18" s="52" t="s">
        <v>23</v>
      </c>
      <c r="D18" s="53">
        <v>626</v>
      </c>
      <c r="E18" s="53">
        <v>125.2</v>
      </c>
      <c r="F18" s="49">
        <v>206</v>
      </c>
      <c r="G18" s="54">
        <f>F18/E18*100</f>
        <v>164.53674121405751</v>
      </c>
      <c r="H18" s="51">
        <v>307</v>
      </c>
      <c r="I18" s="51">
        <v>287</v>
      </c>
      <c r="J18" s="53">
        <f t="shared" si="4"/>
        <v>594</v>
      </c>
      <c r="K18" s="53">
        <v>46.05</v>
      </c>
      <c r="L18" s="53">
        <v>43.05</v>
      </c>
      <c r="M18" s="53">
        <f>SUM(K18:L18)</f>
        <v>89.1</v>
      </c>
      <c r="N18" s="49">
        <v>13</v>
      </c>
      <c r="O18" s="54">
        <f t="shared" si="5"/>
        <v>28.230184581976115</v>
      </c>
      <c r="P18" s="49">
        <v>12</v>
      </c>
      <c r="Q18" s="54">
        <f t="shared" si="6"/>
        <v>27.874564459930319</v>
      </c>
      <c r="R18" s="53">
        <f t="shared" si="1"/>
        <v>25</v>
      </c>
      <c r="S18" s="54">
        <f t="shared" si="2"/>
        <v>28.058361391694724</v>
      </c>
    </row>
    <row r="19" spans="1:19" ht="17.100000000000001" customHeight="1" x14ac:dyDescent="0.2">
      <c r="A19" s="52">
        <f>'[1]9 IPF'!A17</f>
        <v>7</v>
      </c>
      <c r="B19" s="52" t="s">
        <v>24</v>
      </c>
      <c r="C19" s="52" t="s">
        <v>42</v>
      </c>
      <c r="D19" s="53">
        <v>936</v>
      </c>
      <c r="E19" s="53">
        <v>187.20000000000002</v>
      </c>
      <c r="F19" s="49">
        <v>308</v>
      </c>
      <c r="G19" s="54">
        <f>F19/E19*100</f>
        <v>164.52991452991452</v>
      </c>
      <c r="H19" s="51">
        <v>456</v>
      </c>
      <c r="I19" s="51">
        <v>422</v>
      </c>
      <c r="J19" s="53">
        <f t="shared" si="4"/>
        <v>878</v>
      </c>
      <c r="K19" s="53">
        <v>68.399999999999991</v>
      </c>
      <c r="L19" s="53">
        <v>63.3</v>
      </c>
      <c r="M19" s="53">
        <f t="shared" si="0"/>
        <v>131.69999999999999</v>
      </c>
      <c r="N19" s="49">
        <v>90</v>
      </c>
      <c r="O19" s="54">
        <f t="shared" si="5"/>
        <v>131.57894736842107</v>
      </c>
      <c r="P19" s="49">
        <v>90</v>
      </c>
      <c r="Q19" s="54">
        <f>P19/L19*100</f>
        <v>142.18009478672985</v>
      </c>
      <c r="R19" s="53">
        <f t="shared" si="1"/>
        <v>180</v>
      </c>
      <c r="S19" s="54">
        <f t="shared" si="2"/>
        <v>136.67425968109342</v>
      </c>
    </row>
    <row r="20" spans="1:19" ht="17.100000000000001" customHeight="1" x14ac:dyDescent="0.2">
      <c r="A20" s="52"/>
      <c r="B20" s="52" t="s">
        <v>24</v>
      </c>
      <c r="C20" s="52" t="s">
        <v>43</v>
      </c>
      <c r="D20" s="53">
        <v>409</v>
      </c>
      <c r="E20" s="53">
        <v>81.800000000000011</v>
      </c>
      <c r="F20" s="49">
        <v>101</v>
      </c>
      <c r="G20" s="54">
        <f t="shared" ref="G20:G40" si="7">F20/E20*100</f>
        <v>123.47188264058677</v>
      </c>
      <c r="H20" s="51">
        <v>171</v>
      </c>
      <c r="I20" s="51">
        <v>180</v>
      </c>
      <c r="J20" s="53">
        <f t="shared" si="4"/>
        <v>351</v>
      </c>
      <c r="K20" s="53">
        <v>25.65</v>
      </c>
      <c r="L20" s="53">
        <v>27</v>
      </c>
      <c r="M20" s="53">
        <f>SUM(K20:L20)</f>
        <v>52.65</v>
      </c>
      <c r="N20" s="49">
        <v>26</v>
      </c>
      <c r="O20" s="54">
        <f t="shared" si="5"/>
        <v>101.36452241715401</v>
      </c>
      <c r="P20" s="49">
        <v>26</v>
      </c>
      <c r="Q20" s="54">
        <f t="shared" ref="Q20:Q40" si="8">P20/L20*100</f>
        <v>96.296296296296291</v>
      </c>
      <c r="R20" s="53">
        <f t="shared" si="1"/>
        <v>52</v>
      </c>
      <c r="S20" s="54">
        <f t="shared" si="2"/>
        <v>98.765432098765444</v>
      </c>
    </row>
    <row r="21" spans="1:19" ht="17.100000000000001" customHeight="1" x14ac:dyDescent="0.2">
      <c r="A21" s="52">
        <f>'[1]9 IPF'!A19</f>
        <v>8</v>
      </c>
      <c r="B21" s="52" t="s">
        <v>25</v>
      </c>
      <c r="C21" s="52" t="s">
        <v>25</v>
      </c>
      <c r="D21" s="53">
        <v>1156</v>
      </c>
      <c r="E21" s="53">
        <v>231.20000000000002</v>
      </c>
      <c r="F21" s="49">
        <v>193</v>
      </c>
      <c r="G21" s="54">
        <f t="shared" si="7"/>
        <v>83.477508650519027</v>
      </c>
      <c r="H21" s="51">
        <v>552</v>
      </c>
      <c r="I21" s="51">
        <v>484</v>
      </c>
      <c r="J21" s="53">
        <f t="shared" si="4"/>
        <v>1036</v>
      </c>
      <c r="K21" s="53">
        <v>82.8</v>
      </c>
      <c r="L21" s="53">
        <v>72.599999999999994</v>
      </c>
      <c r="M21" s="53">
        <f>SUM(K21:L21)</f>
        <v>155.39999999999998</v>
      </c>
      <c r="N21" s="49">
        <v>7</v>
      </c>
      <c r="O21" s="54">
        <f t="shared" si="5"/>
        <v>8.454106280193237</v>
      </c>
      <c r="P21" s="49">
        <v>6</v>
      </c>
      <c r="Q21" s="54">
        <f t="shared" si="8"/>
        <v>8.2644628099173563</v>
      </c>
      <c r="R21" s="53">
        <f t="shared" si="1"/>
        <v>13</v>
      </c>
      <c r="S21" s="54">
        <f t="shared" si="2"/>
        <v>8.3655083655083669</v>
      </c>
    </row>
    <row r="22" spans="1:19" ht="17.100000000000001" customHeight="1" x14ac:dyDescent="0.2">
      <c r="A22" s="52">
        <f>'[1]9 IPF'!A20</f>
        <v>9</v>
      </c>
      <c r="B22" s="52" t="s">
        <v>26</v>
      </c>
      <c r="C22" s="52" t="s">
        <v>44</v>
      </c>
      <c r="D22" s="53">
        <v>658</v>
      </c>
      <c r="E22" s="53">
        <v>131.6</v>
      </c>
      <c r="F22" s="49">
        <v>112</v>
      </c>
      <c r="G22" s="54">
        <f t="shared" si="7"/>
        <v>85.106382978723403</v>
      </c>
      <c r="H22" s="51">
        <v>331</v>
      </c>
      <c r="I22" s="51">
        <v>312</v>
      </c>
      <c r="J22" s="53">
        <f t="shared" si="4"/>
        <v>643</v>
      </c>
      <c r="K22" s="53">
        <v>49.65</v>
      </c>
      <c r="L22" s="53">
        <v>46.8</v>
      </c>
      <c r="M22" s="53">
        <f t="shared" ref="M22:M40" si="9">SUM(K22:L22)</f>
        <v>96.449999999999989</v>
      </c>
      <c r="N22" s="49">
        <v>12</v>
      </c>
      <c r="O22" s="54">
        <f t="shared" si="5"/>
        <v>24.169184290030213</v>
      </c>
      <c r="P22" s="49">
        <v>14</v>
      </c>
      <c r="Q22" s="54">
        <f t="shared" si="8"/>
        <v>29.914529914529915</v>
      </c>
      <c r="R22" s="53">
        <f t="shared" si="1"/>
        <v>26</v>
      </c>
      <c r="S22" s="54">
        <f t="shared" si="2"/>
        <v>26.956972524624163</v>
      </c>
    </row>
    <row r="23" spans="1:19" ht="17.100000000000001" customHeight="1" x14ac:dyDescent="0.2">
      <c r="A23" s="52">
        <f>'[1]9 IPF'!A21</f>
        <v>10</v>
      </c>
      <c r="B23" s="52" t="s">
        <v>27</v>
      </c>
      <c r="C23" s="52" t="s">
        <v>45</v>
      </c>
      <c r="D23" s="53">
        <v>481</v>
      </c>
      <c r="E23" s="53">
        <v>96.2</v>
      </c>
      <c r="F23" s="49">
        <v>87</v>
      </c>
      <c r="G23" s="54">
        <f t="shared" si="7"/>
        <v>90.436590436590436</v>
      </c>
      <c r="H23" s="51">
        <v>236</v>
      </c>
      <c r="I23" s="51">
        <v>253</v>
      </c>
      <c r="J23" s="53">
        <f t="shared" si="4"/>
        <v>489</v>
      </c>
      <c r="K23" s="53">
        <v>35.4</v>
      </c>
      <c r="L23" s="53">
        <v>37.949999999999996</v>
      </c>
      <c r="M23" s="53">
        <f t="shared" si="9"/>
        <v>73.349999999999994</v>
      </c>
      <c r="N23" s="49">
        <v>10</v>
      </c>
      <c r="O23" s="54">
        <f t="shared" si="5"/>
        <v>28.248587570621471</v>
      </c>
      <c r="P23" s="49">
        <v>13</v>
      </c>
      <c r="Q23" s="54">
        <f t="shared" si="8"/>
        <v>34.255599472990781</v>
      </c>
      <c r="R23" s="53">
        <f t="shared" si="1"/>
        <v>23</v>
      </c>
      <c r="S23" s="54">
        <f t="shared" si="2"/>
        <v>31.356509884117251</v>
      </c>
    </row>
    <row r="24" spans="1:19" ht="17.100000000000001" customHeight="1" x14ac:dyDescent="0.2">
      <c r="A24" s="52"/>
      <c r="B24" s="52" t="s">
        <v>27</v>
      </c>
      <c r="C24" s="52" t="s">
        <v>46</v>
      </c>
      <c r="D24" s="53">
        <v>430</v>
      </c>
      <c r="E24" s="53">
        <v>86</v>
      </c>
      <c r="F24" s="49">
        <v>87</v>
      </c>
      <c r="G24" s="54">
        <f t="shared" si="7"/>
        <v>101.16279069767442</v>
      </c>
      <c r="H24" s="51">
        <v>210</v>
      </c>
      <c r="I24" s="51">
        <v>176</v>
      </c>
      <c r="J24" s="53">
        <f t="shared" si="4"/>
        <v>386</v>
      </c>
      <c r="K24" s="53">
        <v>31.5</v>
      </c>
      <c r="L24" s="53">
        <v>26.4</v>
      </c>
      <c r="M24" s="53">
        <f t="shared" si="9"/>
        <v>57.9</v>
      </c>
      <c r="N24" s="49">
        <v>12</v>
      </c>
      <c r="O24" s="54">
        <f t="shared" si="5"/>
        <v>38.095238095238095</v>
      </c>
      <c r="P24" s="49">
        <v>10</v>
      </c>
      <c r="Q24" s="54">
        <f t="shared" si="8"/>
        <v>37.878787878787875</v>
      </c>
      <c r="R24" s="53">
        <f t="shared" si="1"/>
        <v>22</v>
      </c>
      <c r="S24" s="54">
        <f t="shared" si="2"/>
        <v>37.996545768566499</v>
      </c>
    </row>
    <row r="25" spans="1:19" ht="17.100000000000001" customHeight="1" x14ac:dyDescent="0.2">
      <c r="A25" s="52">
        <f>'[1]9 IPF'!A23</f>
        <v>11</v>
      </c>
      <c r="B25" s="52" t="s">
        <v>28</v>
      </c>
      <c r="C25" s="52" t="s">
        <v>28</v>
      </c>
      <c r="D25" s="53">
        <v>596</v>
      </c>
      <c r="E25" s="53">
        <v>119.2</v>
      </c>
      <c r="F25" s="49">
        <v>90</v>
      </c>
      <c r="G25" s="54">
        <f t="shared" si="7"/>
        <v>75.503355704697981</v>
      </c>
      <c r="H25" s="51">
        <v>291</v>
      </c>
      <c r="I25" s="51">
        <v>283</v>
      </c>
      <c r="J25" s="53">
        <f t="shared" si="4"/>
        <v>574</v>
      </c>
      <c r="K25" s="53">
        <v>43.65</v>
      </c>
      <c r="L25" s="53">
        <v>42.449999999999996</v>
      </c>
      <c r="M25" s="53">
        <f t="shared" si="9"/>
        <v>86.1</v>
      </c>
      <c r="N25" s="49">
        <v>33</v>
      </c>
      <c r="O25" s="54">
        <f t="shared" si="5"/>
        <v>75.601374570446737</v>
      </c>
      <c r="P25" s="49">
        <v>32</v>
      </c>
      <c r="Q25" s="54">
        <f t="shared" si="8"/>
        <v>75.38280329799764</v>
      </c>
      <c r="R25" s="53">
        <f t="shared" si="1"/>
        <v>65</v>
      </c>
      <c r="S25" s="54">
        <f t="shared" si="2"/>
        <v>75.493612078977932</v>
      </c>
    </row>
    <row r="26" spans="1:19" ht="17.100000000000001" customHeight="1" x14ac:dyDescent="0.2">
      <c r="A26" s="52">
        <f>'[1]9 IPF'!A24</f>
        <v>12</v>
      </c>
      <c r="B26" s="52" t="s">
        <v>29</v>
      </c>
      <c r="C26" s="52" t="s">
        <v>29</v>
      </c>
      <c r="D26" s="53">
        <v>547</v>
      </c>
      <c r="E26" s="53">
        <v>109.4</v>
      </c>
      <c r="F26" s="49">
        <v>192</v>
      </c>
      <c r="G26" s="54">
        <f t="shared" si="7"/>
        <v>175.50274223034734</v>
      </c>
      <c r="H26" s="51">
        <v>280</v>
      </c>
      <c r="I26" s="51">
        <v>261</v>
      </c>
      <c r="J26" s="53">
        <f t="shared" si="4"/>
        <v>541</v>
      </c>
      <c r="K26" s="53">
        <v>42</v>
      </c>
      <c r="L26" s="53">
        <v>39.15</v>
      </c>
      <c r="M26" s="53">
        <f t="shared" si="9"/>
        <v>81.150000000000006</v>
      </c>
      <c r="N26" s="49">
        <v>45</v>
      </c>
      <c r="O26" s="54">
        <f t="shared" si="5"/>
        <v>107.14285714285714</v>
      </c>
      <c r="P26" s="49">
        <v>47</v>
      </c>
      <c r="Q26" s="54">
        <f t="shared" si="8"/>
        <v>120.05108556832695</v>
      </c>
      <c r="R26" s="53">
        <f t="shared" si="1"/>
        <v>92</v>
      </c>
      <c r="S26" s="54">
        <f>R26/M26*100</f>
        <v>113.37030191004311</v>
      </c>
    </row>
    <row r="27" spans="1:19" ht="17.100000000000001" customHeight="1" x14ac:dyDescent="0.2">
      <c r="A27" s="52">
        <f>'[1]9 IPF'!A25</f>
        <v>13</v>
      </c>
      <c r="B27" s="52" t="s">
        <v>30</v>
      </c>
      <c r="C27" s="52" t="s">
        <v>47</v>
      </c>
      <c r="D27" s="53">
        <v>465</v>
      </c>
      <c r="E27" s="53">
        <v>93</v>
      </c>
      <c r="F27" s="49">
        <v>114</v>
      </c>
      <c r="G27" s="54">
        <f t="shared" si="7"/>
        <v>122.58064516129032</v>
      </c>
      <c r="H27" s="51">
        <v>222</v>
      </c>
      <c r="I27" s="51">
        <v>204</v>
      </c>
      <c r="J27" s="53">
        <f t="shared" si="4"/>
        <v>426</v>
      </c>
      <c r="K27" s="53">
        <v>33.299999999999997</v>
      </c>
      <c r="L27" s="53">
        <v>30.599999999999998</v>
      </c>
      <c r="M27" s="53">
        <f t="shared" si="9"/>
        <v>63.899999999999991</v>
      </c>
      <c r="N27" s="49">
        <v>33</v>
      </c>
      <c r="O27" s="54">
        <f t="shared" si="5"/>
        <v>99.099099099099107</v>
      </c>
      <c r="P27" s="49">
        <v>34</v>
      </c>
      <c r="Q27" s="54">
        <f t="shared" si="8"/>
        <v>111.11111111111111</v>
      </c>
      <c r="R27" s="53">
        <f t="shared" si="1"/>
        <v>67</v>
      </c>
      <c r="S27" s="54">
        <f t="shared" si="2"/>
        <v>104.85133020344288</v>
      </c>
    </row>
    <row r="28" spans="1:19" ht="17.100000000000001" customHeight="1" x14ac:dyDescent="0.2">
      <c r="A28" s="52"/>
      <c r="B28" s="52" t="s">
        <v>30</v>
      </c>
      <c r="C28" s="52" t="s">
        <v>48</v>
      </c>
      <c r="D28" s="53">
        <v>375</v>
      </c>
      <c r="E28" s="53">
        <v>75</v>
      </c>
      <c r="F28" s="49">
        <v>135</v>
      </c>
      <c r="G28" s="54">
        <f t="shared" si="7"/>
        <v>180</v>
      </c>
      <c r="H28" s="51">
        <v>177</v>
      </c>
      <c r="I28" s="51">
        <v>150</v>
      </c>
      <c r="J28" s="53">
        <f t="shared" si="4"/>
        <v>327</v>
      </c>
      <c r="K28" s="53">
        <v>26.55</v>
      </c>
      <c r="L28" s="53">
        <v>22.5</v>
      </c>
      <c r="M28" s="53">
        <f t="shared" si="9"/>
        <v>49.05</v>
      </c>
      <c r="N28" s="49">
        <v>12</v>
      </c>
      <c r="O28" s="54">
        <f t="shared" si="5"/>
        <v>45.197740112994353</v>
      </c>
      <c r="P28" s="49">
        <v>16</v>
      </c>
      <c r="Q28" s="54">
        <f t="shared" si="8"/>
        <v>71.111111111111114</v>
      </c>
      <c r="R28" s="53">
        <f t="shared" si="1"/>
        <v>28</v>
      </c>
      <c r="S28" s="54">
        <f t="shared" si="2"/>
        <v>57.084607543323138</v>
      </c>
    </row>
    <row r="29" spans="1:19" ht="17.100000000000001" customHeight="1" x14ac:dyDescent="0.2">
      <c r="A29" s="52">
        <f>'[1]9 IPF'!A27</f>
        <v>14</v>
      </c>
      <c r="B29" s="52" t="s">
        <v>31</v>
      </c>
      <c r="C29" s="52" t="s">
        <v>31</v>
      </c>
      <c r="D29" s="53">
        <v>571</v>
      </c>
      <c r="E29" s="53">
        <v>114.2</v>
      </c>
      <c r="F29" s="49">
        <v>132</v>
      </c>
      <c r="G29" s="54">
        <f t="shared" si="7"/>
        <v>115.58669001751313</v>
      </c>
      <c r="H29" s="51">
        <v>310</v>
      </c>
      <c r="I29" s="51">
        <v>247</v>
      </c>
      <c r="J29" s="53">
        <f t="shared" si="4"/>
        <v>557</v>
      </c>
      <c r="K29" s="53">
        <v>46.5</v>
      </c>
      <c r="L29" s="53">
        <v>37.049999999999997</v>
      </c>
      <c r="M29" s="53">
        <f t="shared" si="9"/>
        <v>83.55</v>
      </c>
      <c r="N29" s="49">
        <v>40</v>
      </c>
      <c r="O29" s="54">
        <f t="shared" si="5"/>
        <v>86.021505376344081</v>
      </c>
      <c r="P29" s="49">
        <v>40</v>
      </c>
      <c r="Q29" s="54">
        <f t="shared" si="8"/>
        <v>107.96221322537112</v>
      </c>
      <c r="R29" s="53">
        <f t="shared" si="1"/>
        <v>80</v>
      </c>
      <c r="S29" s="54">
        <f t="shared" si="2"/>
        <v>95.751047277079593</v>
      </c>
    </row>
    <row r="30" spans="1:19" ht="17.100000000000001" customHeight="1" x14ac:dyDescent="0.2">
      <c r="A30" s="52">
        <f>'[1]9 IPF'!A28</f>
        <v>15</v>
      </c>
      <c r="B30" s="52" t="s">
        <v>32</v>
      </c>
      <c r="C30" s="52" t="s">
        <v>49</v>
      </c>
      <c r="D30" s="53">
        <v>500</v>
      </c>
      <c r="E30" s="53">
        <v>100</v>
      </c>
      <c r="F30" s="49">
        <v>111</v>
      </c>
      <c r="G30" s="54">
        <f t="shared" si="7"/>
        <v>111.00000000000001</v>
      </c>
      <c r="H30" s="51">
        <v>248</v>
      </c>
      <c r="I30" s="51">
        <v>170</v>
      </c>
      <c r="J30" s="53">
        <f t="shared" si="4"/>
        <v>418</v>
      </c>
      <c r="K30" s="53">
        <v>37.199999999999996</v>
      </c>
      <c r="L30" s="53">
        <v>25.5</v>
      </c>
      <c r="M30" s="53">
        <f t="shared" si="9"/>
        <v>62.699999999999996</v>
      </c>
      <c r="N30" s="49">
        <v>32</v>
      </c>
      <c r="O30" s="54">
        <f t="shared" si="5"/>
        <v>86.021505376344095</v>
      </c>
      <c r="P30" s="49">
        <v>31</v>
      </c>
      <c r="Q30" s="54">
        <f t="shared" si="8"/>
        <v>121.56862745098039</v>
      </c>
      <c r="R30" s="53">
        <f t="shared" si="1"/>
        <v>63</v>
      </c>
      <c r="S30" s="54">
        <f t="shared" si="2"/>
        <v>100.47846889952154</v>
      </c>
    </row>
    <row r="31" spans="1:19" ht="17.100000000000001" customHeight="1" x14ac:dyDescent="0.2">
      <c r="A31" s="52"/>
      <c r="B31" s="52" t="s">
        <v>32</v>
      </c>
      <c r="C31" s="52" t="s">
        <v>50</v>
      </c>
      <c r="D31" s="53">
        <v>435</v>
      </c>
      <c r="E31" s="53">
        <v>87</v>
      </c>
      <c r="F31" s="49">
        <v>41</v>
      </c>
      <c r="G31" s="54">
        <f t="shared" si="7"/>
        <v>47.126436781609193</v>
      </c>
      <c r="H31" s="51">
        <v>172</v>
      </c>
      <c r="I31" s="51">
        <v>214</v>
      </c>
      <c r="J31" s="53">
        <f t="shared" si="4"/>
        <v>386</v>
      </c>
      <c r="K31" s="53">
        <v>25.8</v>
      </c>
      <c r="L31" s="53">
        <v>32.1</v>
      </c>
      <c r="M31" s="53">
        <f t="shared" si="9"/>
        <v>57.900000000000006</v>
      </c>
      <c r="N31" s="49">
        <v>6</v>
      </c>
      <c r="O31" s="54">
        <f t="shared" si="5"/>
        <v>23.255813953488371</v>
      </c>
      <c r="P31" s="49">
        <v>7</v>
      </c>
      <c r="Q31" s="54">
        <f t="shared" si="8"/>
        <v>21.806853582554517</v>
      </c>
      <c r="R31" s="53">
        <f t="shared" si="1"/>
        <v>13</v>
      </c>
      <c r="S31" s="54">
        <f t="shared" si="2"/>
        <v>22.452504317789291</v>
      </c>
    </row>
    <row r="32" spans="1:19" ht="17.100000000000001" customHeight="1" x14ac:dyDescent="0.2">
      <c r="A32" s="52">
        <f>'[1]9 IPF'!A30</f>
        <v>16</v>
      </c>
      <c r="B32" s="52" t="s">
        <v>33</v>
      </c>
      <c r="C32" s="52" t="s">
        <v>51</v>
      </c>
      <c r="D32" s="53">
        <v>596</v>
      </c>
      <c r="E32" s="53">
        <v>119.2</v>
      </c>
      <c r="F32" s="49">
        <v>136</v>
      </c>
      <c r="G32" s="54">
        <f t="shared" si="7"/>
        <v>114.09395973154362</v>
      </c>
      <c r="H32" s="51">
        <v>306</v>
      </c>
      <c r="I32" s="51">
        <v>286</v>
      </c>
      <c r="J32" s="53">
        <f t="shared" si="4"/>
        <v>592</v>
      </c>
      <c r="K32" s="53">
        <v>45.9</v>
      </c>
      <c r="L32" s="53">
        <v>42.9</v>
      </c>
      <c r="M32" s="53">
        <f t="shared" si="9"/>
        <v>88.8</v>
      </c>
      <c r="N32" s="49">
        <v>12</v>
      </c>
      <c r="O32" s="54">
        <f t="shared" si="5"/>
        <v>26.143790849673206</v>
      </c>
      <c r="P32" s="49">
        <v>20</v>
      </c>
      <c r="Q32" s="54">
        <f t="shared" si="8"/>
        <v>46.620046620046622</v>
      </c>
      <c r="R32" s="53">
        <f t="shared" si="1"/>
        <v>32</v>
      </c>
      <c r="S32" s="54">
        <f t="shared" si="2"/>
        <v>36.036036036036037</v>
      </c>
    </row>
    <row r="33" spans="1:19" ht="17.100000000000001" customHeight="1" x14ac:dyDescent="0.2">
      <c r="A33" s="52"/>
      <c r="B33" s="52" t="s">
        <v>33</v>
      </c>
      <c r="C33" s="52" t="s">
        <v>52</v>
      </c>
      <c r="D33" s="53">
        <v>300</v>
      </c>
      <c r="E33" s="53">
        <v>60</v>
      </c>
      <c r="F33" s="49">
        <v>71</v>
      </c>
      <c r="G33" s="54">
        <f t="shared" si="7"/>
        <v>118.33333333333333</v>
      </c>
      <c r="H33" s="51">
        <v>135</v>
      </c>
      <c r="I33" s="51">
        <v>134</v>
      </c>
      <c r="J33" s="53">
        <f t="shared" si="4"/>
        <v>269</v>
      </c>
      <c r="K33" s="53">
        <v>20.25</v>
      </c>
      <c r="L33" s="53">
        <v>20.099999999999998</v>
      </c>
      <c r="M33" s="53">
        <f t="shared" si="9"/>
        <v>40.349999999999994</v>
      </c>
      <c r="N33" s="49">
        <v>20</v>
      </c>
      <c r="O33" s="54">
        <f t="shared" si="5"/>
        <v>98.76543209876543</v>
      </c>
      <c r="P33" s="49">
        <v>20</v>
      </c>
      <c r="Q33" s="54">
        <f t="shared" si="8"/>
        <v>99.502487562189074</v>
      </c>
      <c r="R33" s="53">
        <f t="shared" si="1"/>
        <v>40</v>
      </c>
      <c r="S33" s="54">
        <f t="shared" si="2"/>
        <v>99.132589838909553</v>
      </c>
    </row>
    <row r="34" spans="1:19" ht="17.100000000000001" customHeight="1" x14ac:dyDescent="0.2">
      <c r="A34" s="52">
        <f>'[1]9 IPF'!A32</f>
        <v>17</v>
      </c>
      <c r="B34" s="52" t="s">
        <v>34</v>
      </c>
      <c r="C34" s="52" t="s">
        <v>53</v>
      </c>
      <c r="D34" s="53">
        <v>441</v>
      </c>
      <c r="E34" s="53">
        <v>88.2</v>
      </c>
      <c r="F34" s="49">
        <v>103</v>
      </c>
      <c r="G34" s="54">
        <f t="shared" si="7"/>
        <v>116.78004535147393</v>
      </c>
      <c r="H34" s="51">
        <v>221</v>
      </c>
      <c r="I34" s="51">
        <v>193</v>
      </c>
      <c r="J34" s="53">
        <f t="shared" si="4"/>
        <v>414</v>
      </c>
      <c r="K34" s="53">
        <v>33.15</v>
      </c>
      <c r="L34" s="53">
        <v>28.95</v>
      </c>
      <c r="M34" s="53">
        <f t="shared" si="9"/>
        <v>62.099999999999994</v>
      </c>
      <c r="N34" s="49">
        <v>6</v>
      </c>
      <c r="O34" s="54">
        <f t="shared" si="5"/>
        <v>18.099547511312217</v>
      </c>
      <c r="P34" s="49">
        <v>3</v>
      </c>
      <c r="Q34" s="54">
        <f t="shared" si="8"/>
        <v>10.362694300518136</v>
      </c>
      <c r="R34" s="53">
        <f t="shared" si="1"/>
        <v>9</v>
      </c>
      <c r="S34" s="54">
        <f t="shared" si="2"/>
        <v>14.492753623188406</v>
      </c>
    </row>
    <row r="35" spans="1:19" ht="17.100000000000001" customHeight="1" x14ac:dyDescent="0.2">
      <c r="A35" s="52"/>
      <c r="B35" s="52" t="s">
        <v>34</v>
      </c>
      <c r="C35" s="52" t="s">
        <v>54</v>
      </c>
      <c r="D35" s="53">
        <v>347</v>
      </c>
      <c r="E35" s="53">
        <v>69.400000000000006</v>
      </c>
      <c r="F35" s="49">
        <v>83</v>
      </c>
      <c r="G35" s="54">
        <f t="shared" si="7"/>
        <v>119.5965417867435</v>
      </c>
      <c r="H35" s="51">
        <v>155</v>
      </c>
      <c r="I35" s="51">
        <v>165</v>
      </c>
      <c r="J35" s="53">
        <f t="shared" si="4"/>
        <v>320</v>
      </c>
      <c r="K35" s="53">
        <v>23.25</v>
      </c>
      <c r="L35" s="53">
        <v>24.75</v>
      </c>
      <c r="M35" s="53">
        <f t="shared" si="9"/>
        <v>48</v>
      </c>
      <c r="N35" s="49">
        <v>22</v>
      </c>
      <c r="O35" s="54">
        <f t="shared" si="5"/>
        <v>94.623655913978496</v>
      </c>
      <c r="P35" s="49">
        <v>21</v>
      </c>
      <c r="Q35" s="54">
        <f t="shared" si="8"/>
        <v>84.848484848484844</v>
      </c>
      <c r="R35" s="53">
        <f t="shared" si="1"/>
        <v>43</v>
      </c>
      <c r="S35" s="54">
        <f t="shared" si="2"/>
        <v>89.583333333333343</v>
      </c>
    </row>
    <row r="36" spans="1:19" ht="17.100000000000001" customHeight="1" x14ac:dyDescent="0.2">
      <c r="A36" s="52">
        <f>'[1]9 IPF'!A34</f>
        <v>18</v>
      </c>
      <c r="B36" s="52" t="s">
        <v>35</v>
      </c>
      <c r="C36" s="52" t="s">
        <v>35</v>
      </c>
      <c r="D36" s="53">
        <v>885</v>
      </c>
      <c r="E36" s="53">
        <v>177</v>
      </c>
      <c r="F36" s="49">
        <v>248</v>
      </c>
      <c r="G36" s="54">
        <f t="shared" si="7"/>
        <v>140.11299435028249</v>
      </c>
      <c r="H36" s="51">
        <v>439</v>
      </c>
      <c r="I36" s="51">
        <v>407</v>
      </c>
      <c r="J36" s="53">
        <f t="shared" si="4"/>
        <v>846</v>
      </c>
      <c r="K36" s="53">
        <v>65.849999999999994</v>
      </c>
      <c r="L36" s="53">
        <v>61.05</v>
      </c>
      <c r="M36" s="53">
        <f t="shared" si="9"/>
        <v>126.89999999999999</v>
      </c>
      <c r="N36" s="49">
        <v>23</v>
      </c>
      <c r="O36" s="54">
        <f t="shared" si="5"/>
        <v>34.927866362946091</v>
      </c>
      <c r="P36" s="49">
        <v>23</v>
      </c>
      <c r="Q36" s="54">
        <f t="shared" si="8"/>
        <v>37.674037674037677</v>
      </c>
      <c r="R36" s="53">
        <f t="shared" si="1"/>
        <v>46</v>
      </c>
      <c r="S36" s="54">
        <f t="shared" si="2"/>
        <v>36.249014972419232</v>
      </c>
    </row>
    <row r="37" spans="1:19" ht="17.100000000000001" customHeight="1" x14ac:dyDescent="0.2">
      <c r="A37" s="52">
        <f>'[1]9 IPF'!A35</f>
        <v>19</v>
      </c>
      <c r="B37" s="52" t="s">
        <v>36</v>
      </c>
      <c r="C37" s="52" t="s">
        <v>55</v>
      </c>
      <c r="D37" s="53">
        <v>371</v>
      </c>
      <c r="E37" s="53">
        <v>74.2</v>
      </c>
      <c r="F37" s="49">
        <v>66</v>
      </c>
      <c r="G37" s="54">
        <f t="shared" si="7"/>
        <v>88.948787061994608</v>
      </c>
      <c r="H37" s="51">
        <v>173</v>
      </c>
      <c r="I37" s="51">
        <v>171</v>
      </c>
      <c r="J37" s="53">
        <f t="shared" si="4"/>
        <v>344</v>
      </c>
      <c r="K37" s="53">
        <v>25.95</v>
      </c>
      <c r="L37" s="53">
        <v>25.65</v>
      </c>
      <c r="M37" s="53">
        <f t="shared" si="9"/>
        <v>51.599999999999994</v>
      </c>
      <c r="N37" s="49">
        <v>20</v>
      </c>
      <c r="O37" s="54">
        <f t="shared" si="5"/>
        <v>77.071290944123319</v>
      </c>
      <c r="P37" s="49">
        <v>17</v>
      </c>
      <c r="Q37" s="54">
        <f t="shared" si="8"/>
        <v>66.27680311890839</v>
      </c>
      <c r="R37" s="53">
        <f t="shared" si="1"/>
        <v>37</v>
      </c>
      <c r="S37" s="54">
        <f t="shared" si="2"/>
        <v>71.705426356589157</v>
      </c>
    </row>
    <row r="38" spans="1:19" ht="17.100000000000001" customHeight="1" x14ac:dyDescent="0.2">
      <c r="A38" s="52"/>
      <c r="B38" s="52" t="s">
        <v>36</v>
      </c>
      <c r="C38" s="52" t="s">
        <v>56</v>
      </c>
      <c r="D38" s="53">
        <v>652</v>
      </c>
      <c r="E38" s="53">
        <v>130.4</v>
      </c>
      <c r="F38" s="49">
        <v>152</v>
      </c>
      <c r="G38" s="54">
        <f t="shared" si="7"/>
        <v>116.56441717791411</v>
      </c>
      <c r="H38" s="51">
        <v>322</v>
      </c>
      <c r="I38" s="51">
        <v>300</v>
      </c>
      <c r="J38" s="53">
        <f t="shared" si="4"/>
        <v>622</v>
      </c>
      <c r="K38" s="53">
        <v>48.3</v>
      </c>
      <c r="L38" s="53">
        <v>45</v>
      </c>
      <c r="M38" s="53">
        <f t="shared" si="9"/>
        <v>93.3</v>
      </c>
      <c r="N38" s="49">
        <v>30</v>
      </c>
      <c r="O38" s="54">
        <f t="shared" si="5"/>
        <v>62.111801242236034</v>
      </c>
      <c r="P38" s="49">
        <v>36</v>
      </c>
      <c r="Q38" s="54">
        <f t="shared" si="8"/>
        <v>80</v>
      </c>
      <c r="R38" s="53">
        <f t="shared" si="1"/>
        <v>66</v>
      </c>
      <c r="S38" s="54">
        <f t="shared" si="2"/>
        <v>70.739549839228303</v>
      </c>
    </row>
    <row r="39" spans="1:19" ht="17.100000000000001" customHeight="1" x14ac:dyDescent="0.2">
      <c r="A39" s="52">
        <f>'[1]9 IPF'!A37</f>
        <v>20</v>
      </c>
      <c r="B39" s="52" t="s">
        <v>37</v>
      </c>
      <c r="C39" s="52" t="s">
        <v>57</v>
      </c>
      <c r="D39" s="53">
        <v>612</v>
      </c>
      <c r="E39" s="53">
        <v>122.4</v>
      </c>
      <c r="F39" s="49">
        <v>114</v>
      </c>
      <c r="G39" s="54">
        <f t="shared" si="7"/>
        <v>93.137254901960773</v>
      </c>
      <c r="H39" s="51">
        <v>312</v>
      </c>
      <c r="I39" s="51">
        <v>262</v>
      </c>
      <c r="J39" s="53">
        <f t="shared" si="4"/>
        <v>574</v>
      </c>
      <c r="K39" s="53">
        <v>46.8</v>
      </c>
      <c r="L39" s="53">
        <v>39.299999999999997</v>
      </c>
      <c r="M39" s="53">
        <f t="shared" si="9"/>
        <v>86.1</v>
      </c>
      <c r="N39" s="49">
        <v>37</v>
      </c>
      <c r="O39" s="54">
        <f t="shared" si="5"/>
        <v>79.05982905982907</v>
      </c>
      <c r="P39" s="49">
        <v>37</v>
      </c>
      <c r="Q39" s="54">
        <f t="shared" si="8"/>
        <v>94.147582697201031</v>
      </c>
      <c r="R39" s="53">
        <f t="shared" si="1"/>
        <v>74</v>
      </c>
      <c r="S39" s="54">
        <f t="shared" si="2"/>
        <v>85.946573751451808</v>
      </c>
    </row>
    <row r="40" spans="1:19" ht="17.100000000000001" customHeight="1" x14ac:dyDescent="0.2">
      <c r="A40" s="52"/>
      <c r="B40" s="52" t="s">
        <v>37</v>
      </c>
      <c r="C40" s="52" t="s">
        <v>58</v>
      </c>
      <c r="D40" s="53">
        <v>425</v>
      </c>
      <c r="E40" s="53">
        <v>85</v>
      </c>
      <c r="F40" s="49">
        <v>68</v>
      </c>
      <c r="G40" s="54">
        <f t="shared" si="7"/>
        <v>80</v>
      </c>
      <c r="H40" s="51">
        <v>190</v>
      </c>
      <c r="I40" s="51">
        <v>201</v>
      </c>
      <c r="J40" s="53">
        <f t="shared" si="4"/>
        <v>391</v>
      </c>
      <c r="K40" s="53">
        <v>28.5</v>
      </c>
      <c r="L40" s="53">
        <v>30.15</v>
      </c>
      <c r="M40" s="53">
        <f t="shared" si="9"/>
        <v>58.65</v>
      </c>
      <c r="N40" s="49">
        <v>10</v>
      </c>
      <c r="O40" s="54">
        <f t="shared" si="5"/>
        <v>35.087719298245609</v>
      </c>
      <c r="P40" s="49">
        <v>17</v>
      </c>
      <c r="Q40" s="54">
        <f t="shared" si="8"/>
        <v>56.384742951907128</v>
      </c>
      <c r="R40" s="53">
        <f t="shared" si="1"/>
        <v>27</v>
      </c>
      <c r="S40" s="54">
        <f>R40/M40*100</f>
        <v>46.035805626598467</v>
      </c>
    </row>
    <row r="41" spans="1:19" ht="17.100000000000001" customHeight="1" x14ac:dyDescent="0.2">
      <c r="A41" s="55"/>
      <c r="B41" s="47"/>
      <c r="C41" s="47"/>
      <c r="D41" s="48"/>
      <c r="E41" s="48"/>
      <c r="F41" s="48"/>
      <c r="G41" s="50"/>
      <c r="H41" s="48"/>
      <c r="I41" s="48"/>
      <c r="J41" s="48"/>
      <c r="K41" s="48"/>
      <c r="L41" s="48"/>
      <c r="M41" s="48"/>
      <c r="N41" s="48"/>
      <c r="O41" s="50"/>
      <c r="P41" s="56"/>
      <c r="Q41" s="50"/>
      <c r="R41" s="48"/>
      <c r="S41" s="50"/>
    </row>
    <row r="42" spans="1:19" ht="17.100000000000001" customHeight="1" thickBot="1" x14ac:dyDescent="0.25">
      <c r="A42" s="57" t="s">
        <v>16</v>
      </c>
      <c r="B42" s="58"/>
      <c r="C42" s="59"/>
      <c r="D42" s="60">
        <f>SUM(D11:D41)</f>
        <v>16618</v>
      </c>
      <c r="E42" s="60">
        <f>20%*D42</f>
        <v>3323.6000000000004</v>
      </c>
      <c r="F42" s="60">
        <f>SUM(F11:F41)</f>
        <v>3902</v>
      </c>
      <c r="G42" s="61">
        <f>F42/E42*100</f>
        <v>117.40281622337223</v>
      </c>
      <c r="H42" s="60">
        <f t="shared" ref="H42:N42" si="10">SUM(H11:H41)</f>
        <v>8097</v>
      </c>
      <c r="I42" s="60">
        <f t="shared" si="10"/>
        <v>7448</v>
      </c>
      <c r="J42" s="60">
        <f t="shared" si="10"/>
        <v>15545</v>
      </c>
      <c r="K42" s="60">
        <f t="shared" si="10"/>
        <v>1214.5499999999997</v>
      </c>
      <c r="L42" s="60">
        <f t="shared" si="10"/>
        <v>1117.2</v>
      </c>
      <c r="M42" s="60">
        <f t="shared" si="10"/>
        <v>2331.75</v>
      </c>
      <c r="N42" s="60">
        <f t="shared" si="10"/>
        <v>760</v>
      </c>
      <c r="O42" s="61">
        <f>N42/K42*100</f>
        <v>62.574616112963668</v>
      </c>
      <c r="P42" s="62">
        <f>SUM(P11:P41)</f>
        <v>784</v>
      </c>
      <c r="Q42" s="61">
        <f>P42/L42*100</f>
        <v>70.175438596491219</v>
      </c>
      <c r="R42" s="60">
        <f>SUM(R11:R41)</f>
        <v>1544</v>
      </c>
      <c r="S42" s="61">
        <f>R42/M42*100</f>
        <v>66.216361102176478</v>
      </c>
    </row>
    <row r="43" spans="1:19" x14ac:dyDescent="0.2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x14ac:dyDescent="0.2">
      <c r="A44" s="67" t="s">
        <v>17</v>
      </c>
    </row>
  </sheetData>
  <mergeCells count="14">
    <mergeCell ref="N7:S7"/>
    <mergeCell ref="N8:O8"/>
    <mergeCell ref="P8:Q8"/>
    <mergeCell ref="R8:S8"/>
    <mergeCell ref="A2:S2"/>
    <mergeCell ref="A3:S3"/>
    <mergeCell ref="A7:A9"/>
    <mergeCell ref="B7:B9"/>
    <mergeCell ref="C7:C9"/>
    <mergeCell ref="D7:D9"/>
    <mergeCell ref="E7:E9"/>
    <mergeCell ref="F7:G8"/>
    <mergeCell ref="H7:J8"/>
    <mergeCell ref="K7:M8"/>
  </mergeCells>
  <printOptions horizontalCentered="1"/>
  <pageMargins left="1.1100000000000001" right="0.9" top="1.1499999999999999" bottom="0.9" header="0" footer="0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KN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2021-12-20T07:36:54Z</dcterms:created>
  <dcterms:modified xsi:type="dcterms:W3CDTF">2021-12-20T07:47:38Z</dcterms:modified>
</cp:coreProperties>
</file>