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Pictures\"/>
    </mc:Choice>
  </mc:AlternateContent>
  <xr:revisionPtr revIDLastSave="0" documentId="8_{B9E66AD6-AC99-4165-B252-606F70E48AC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age1" sheetId="1" r:id="rId1"/>
    <sheet name="Sheet1" sheetId="2" r:id="rId2"/>
    <sheet name="Sheet2" sheetId="3" r:id="rId3"/>
    <sheet name="Sheet3" sheetId="4" r:id="rId4"/>
    <sheet name="Sheet4" sheetId="5" r:id="rId5"/>
  </sheets>
  <calcPr calcId="191029"/>
  <extLst>
    <ext uri="GoogleSheetsCustomDataVersion2">
      <go:sheetsCustomData xmlns:go="http://customooxmlschemas.google.com/" r:id="rId9" roundtripDataChecksum="XOL4qTul2WIRYQK9u56HrmY8E4+kOHjLC10UZSTKC8o="/>
    </ext>
  </extLst>
</workbook>
</file>

<file path=xl/calcChain.xml><?xml version="1.0" encoding="utf-8"?>
<calcChain xmlns="http://schemas.openxmlformats.org/spreadsheetml/2006/main">
  <c r="AD118" i="1" l="1"/>
  <c r="V118" i="1"/>
  <c r="Y118" i="1" s="1"/>
  <c r="S118" i="1"/>
  <c r="M118" i="1"/>
  <c r="P118" i="1" s="1"/>
  <c r="Q118" i="1" s="1"/>
  <c r="K118" i="1"/>
  <c r="J118" i="1"/>
  <c r="I118" i="1"/>
  <c r="G118" i="1"/>
  <c r="AA115" i="1"/>
  <c r="Z115" i="1"/>
  <c r="F115" i="1"/>
  <c r="AA114" i="1"/>
  <c r="Z114" i="1"/>
  <c r="J114" i="1"/>
  <c r="F114" i="1"/>
  <c r="Z113" i="1"/>
  <c r="AA113" i="1" s="1"/>
  <c r="F113" i="1"/>
  <c r="AA112" i="1"/>
  <c r="Z112" i="1"/>
  <c r="F112" i="1"/>
  <c r="Z111" i="1"/>
  <c r="AA111" i="1" s="1"/>
  <c r="J111" i="1"/>
  <c r="F111" i="1"/>
  <c r="Z110" i="1"/>
  <c r="AA110" i="1" s="1"/>
  <c r="J110" i="1"/>
  <c r="F110" i="1"/>
  <c r="AA109" i="1"/>
  <c r="Z109" i="1"/>
  <c r="J109" i="1"/>
  <c r="F109" i="1"/>
  <c r="Z108" i="1"/>
  <c r="AA108" i="1" s="1"/>
  <c r="F108" i="1"/>
  <c r="Z107" i="1"/>
  <c r="AA107" i="1" s="1"/>
  <c r="J107" i="1"/>
  <c r="F107" i="1"/>
  <c r="AA106" i="1"/>
  <c r="Z106" i="1"/>
  <c r="F106" i="1"/>
  <c r="AA105" i="1"/>
  <c r="Z105" i="1"/>
  <c r="J105" i="1"/>
  <c r="F105" i="1"/>
  <c r="Z104" i="1"/>
  <c r="AA104" i="1" s="1"/>
  <c r="F104" i="1"/>
  <c r="AA103" i="1"/>
  <c r="Z103" i="1"/>
  <c r="F103" i="1"/>
  <c r="AA102" i="1"/>
  <c r="Z102" i="1"/>
  <c r="J102" i="1"/>
  <c r="F102" i="1"/>
  <c r="Z101" i="1"/>
  <c r="AA101" i="1" s="1"/>
  <c r="J101" i="1"/>
  <c r="F101" i="1"/>
  <c r="AA100" i="1"/>
  <c r="Z100" i="1"/>
  <c r="J100" i="1"/>
  <c r="F100" i="1"/>
  <c r="Z99" i="1"/>
  <c r="AA99" i="1" s="1"/>
  <c r="J99" i="1"/>
  <c r="F99" i="1"/>
  <c r="AA98" i="1"/>
  <c r="Z98" i="1"/>
  <c r="J98" i="1"/>
  <c r="F98" i="1"/>
  <c r="Z97" i="1"/>
  <c r="AA97" i="1" s="1"/>
  <c r="J97" i="1"/>
  <c r="F97" i="1"/>
  <c r="AA96" i="1"/>
  <c r="Z96" i="1"/>
  <c r="F96" i="1"/>
  <c r="AA95" i="1"/>
  <c r="Z95" i="1"/>
  <c r="J95" i="1"/>
  <c r="F95" i="1"/>
  <c r="Z94" i="1"/>
  <c r="AA94" i="1" s="1"/>
  <c r="J94" i="1"/>
  <c r="F94" i="1"/>
  <c r="AA93" i="1"/>
  <c r="Z93" i="1"/>
  <c r="F93" i="1"/>
  <c r="AA92" i="1"/>
  <c r="Z92" i="1"/>
  <c r="J92" i="1"/>
  <c r="F92" i="1"/>
  <c r="Z91" i="1"/>
  <c r="AA91" i="1" s="1"/>
  <c r="J91" i="1"/>
  <c r="F91" i="1"/>
  <c r="AA90" i="1"/>
  <c r="Z90" i="1"/>
  <c r="J90" i="1"/>
  <c r="F90" i="1"/>
  <c r="Z89" i="1"/>
  <c r="AA89" i="1" s="1"/>
  <c r="F89" i="1"/>
  <c r="AA88" i="1"/>
  <c r="Z88" i="1"/>
  <c r="J88" i="1"/>
  <c r="F88" i="1"/>
  <c r="AA87" i="1"/>
  <c r="Z87" i="1"/>
  <c r="J87" i="1"/>
  <c r="F87" i="1"/>
  <c r="AA86" i="1"/>
  <c r="Z86" i="1"/>
  <c r="J86" i="1"/>
  <c r="F86" i="1"/>
  <c r="AA85" i="1"/>
  <c r="Z85" i="1"/>
  <c r="F85" i="1"/>
  <c r="Z84" i="1"/>
  <c r="AA84" i="1" s="1"/>
  <c r="J84" i="1"/>
  <c r="F84" i="1"/>
  <c r="AA83" i="1"/>
  <c r="Z83" i="1"/>
  <c r="J83" i="1"/>
  <c r="F83" i="1"/>
  <c r="Z82" i="1"/>
  <c r="AA82" i="1" s="1"/>
  <c r="J82" i="1"/>
  <c r="F82" i="1"/>
  <c r="AA81" i="1"/>
  <c r="Z81" i="1"/>
  <c r="J81" i="1"/>
  <c r="F81" i="1"/>
  <c r="Z80" i="1"/>
  <c r="AA80" i="1" s="1"/>
  <c r="J80" i="1"/>
  <c r="F80" i="1"/>
  <c r="AA79" i="1"/>
  <c r="Z79" i="1"/>
  <c r="J79" i="1"/>
  <c r="F79" i="1"/>
  <c r="Z78" i="1"/>
  <c r="AA78" i="1" s="1"/>
  <c r="J78" i="1"/>
  <c r="E78" i="1"/>
  <c r="F78" i="1" s="1"/>
  <c r="AA77" i="1"/>
  <c r="Z77" i="1"/>
  <c r="J77" i="1"/>
  <c r="F77" i="1"/>
  <c r="AA76" i="1"/>
  <c r="Z76" i="1"/>
  <c r="J76" i="1"/>
  <c r="F76" i="1"/>
  <c r="AA75" i="1"/>
  <c r="Z75" i="1"/>
  <c r="J75" i="1"/>
  <c r="F75" i="1"/>
  <c r="AA74" i="1"/>
  <c r="Z74" i="1"/>
  <c r="J74" i="1"/>
  <c r="F74" i="1"/>
  <c r="AA73" i="1"/>
  <c r="Z73" i="1"/>
  <c r="J73" i="1"/>
  <c r="F73" i="1"/>
  <c r="AA72" i="1"/>
  <c r="Z72" i="1"/>
  <c r="J72" i="1"/>
  <c r="F72" i="1"/>
  <c r="AA71" i="1"/>
  <c r="Z71" i="1"/>
  <c r="Y71" i="1"/>
  <c r="V71" i="1"/>
  <c r="Q71" i="1"/>
  <c r="P71" i="1"/>
  <c r="F71" i="1"/>
  <c r="AA70" i="1"/>
  <c r="Z70" i="1"/>
  <c r="J70" i="1"/>
  <c r="F70" i="1"/>
  <c r="Z69" i="1"/>
  <c r="AA69" i="1" s="1"/>
  <c r="J69" i="1"/>
  <c r="Z68" i="1"/>
  <c r="AA68" i="1" s="1"/>
  <c r="F68" i="1"/>
  <c r="Z67" i="1"/>
  <c r="AA67" i="1" s="1"/>
  <c r="F67" i="1"/>
  <c r="AA66" i="1"/>
  <c r="Z66" i="1"/>
  <c r="F66" i="1"/>
  <c r="AA65" i="1"/>
  <c r="Z65" i="1"/>
  <c r="F65" i="1"/>
  <c r="AA64" i="1"/>
  <c r="Z64" i="1"/>
  <c r="F64" i="1"/>
  <c r="AA63" i="1"/>
  <c r="Z63" i="1"/>
  <c r="F63" i="1"/>
  <c r="AA62" i="1"/>
  <c r="Z62" i="1"/>
  <c r="F62" i="1"/>
  <c r="Z61" i="1"/>
  <c r="AA61" i="1" s="1"/>
  <c r="J61" i="1"/>
  <c r="F61" i="1"/>
  <c r="AA60" i="1"/>
  <c r="Z60" i="1"/>
  <c r="F60" i="1"/>
  <c r="AA59" i="1"/>
  <c r="J59" i="1"/>
  <c r="Z58" i="1"/>
  <c r="AA58" i="1" s="1"/>
  <c r="J58" i="1"/>
  <c r="F58" i="1"/>
  <c r="AA57" i="1"/>
  <c r="Z57" i="1"/>
  <c r="J57" i="1"/>
  <c r="F57" i="1"/>
  <c r="Z56" i="1"/>
  <c r="AA56" i="1" s="1"/>
  <c r="J56" i="1"/>
  <c r="F56" i="1"/>
  <c r="AA55" i="1"/>
  <c r="Z55" i="1"/>
  <c r="J55" i="1"/>
  <c r="F55" i="1"/>
  <c r="Z54" i="1"/>
  <c r="AA54" i="1" s="1"/>
  <c r="J54" i="1"/>
  <c r="F54" i="1"/>
  <c r="AA53" i="1"/>
  <c r="Z53" i="1"/>
  <c r="J53" i="1"/>
  <c r="F53" i="1"/>
  <c r="Z52" i="1"/>
  <c r="AA52" i="1" s="1"/>
  <c r="J52" i="1"/>
  <c r="F52" i="1"/>
  <c r="AA51" i="1"/>
  <c r="Z51" i="1"/>
  <c r="J51" i="1"/>
  <c r="F51" i="1"/>
  <c r="Z50" i="1"/>
  <c r="AA50" i="1" s="1"/>
  <c r="J50" i="1"/>
  <c r="F50" i="1"/>
  <c r="AA49" i="1"/>
  <c r="Z49" i="1"/>
  <c r="J49" i="1"/>
  <c r="F49" i="1"/>
  <c r="Z48" i="1"/>
  <c r="AA48" i="1" s="1"/>
  <c r="J48" i="1"/>
  <c r="F48" i="1"/>
  <c r="AA47" i="1"/>
  <c r="Z47" i="1"/>
  <c r="J47" i="1"/>
  <c r="F47" i="1"/>
  <c r="Z46" i="1"/>
  <c r="AA46" i="1" s="1"/>
  <c r="F46" i="1"/>
  <c r="AA45" i="1"/>
  <c r="Z45" i="1"/>
  <c r="J45" i="1"/>
  <c r="F45" i="1"/>
  <c r="Z44" i="1"/>
  <c r="AA44" i="1" s="1"/>
  <c r="J44" i="1"/>
  <c r="F44" i="1"/>
  <c r="AA43" i="1"/>
  <c r="Z43" i="1"/>
  <c r="J43" i="1"/>
  <c r="F43" i="1"/>
  <c r="Z42" i="1"/>
  <c r="AA42" i="1" s="1"/>
  <c r="J42" i="1"/>
  <c r="F42" i="1"/>
  <c r="AA41" i="1"/>
  <c r="Z41" i="1"/>
  <c r="J41" i="1"/>
  <c r="F41" i="1"/>
  <c r="AG40" i="1"/>
  <c r="Z40" i="1"/>
  <c r="AA40" i="1" s="1"/>
  <c r="J40" i="1"/>
  <c r="F40" i="1"/>
  <c r="C40" i="1"/>
  <c r="AG39" i="1"/>
  <c r="AA39" i="1"/>
  <c r="Z39" i="1"/>
  <c r="J39" i="1"/>
  <c r="F39" i="1"/>
  <c r="C39" i="1"/>
  <c r="AG38" i="1"/>
  <c r="Z38" i="1"/>
  <c r="J38" i="1"/>
  <c r="F38" i="1"/>
  <c r="C38" i="1"/>
  <c r="AA38" i="1" s="1"/>
  <c r="AG37" i="1"/>
  <c r="Z37" i="1"/>
  <c r="AA37" i="1" s="1"/>
  <c r="J37" i="1"/>
  <c r="F37" i="1"/>
  <c r="C37" i="1"/>
  <c r="AG36" i="1"/>
  <c r="Z36" i="1"/>
  <c r="AA36" i="1" s="1"/>
  <c r="J36" i="1"/>
  <c r="F36" i="1"/>
  <c r="C36" i="1"/>
  <c r="AG35" i="1"/>
  <c r="AA35" i="1"/>
  <c r="Z35" i="1"/>
  <c r="J35" i="1"/>
  <c r="F35" i="1"/>
  <c r="C35" i="1"/>
  <c r="AG34" i="1"/>
  <c r="Z34" i="1"/>
  <c r="J34" i="1"/>
  <c r="F34" i="1"/>
  <c r="C34" i="1"/>
  <c r="AA34" i="1" s="1"/>
  <c r="AG33" i="1"/>
  <c r="Z33" i="1"/>
  <c r="AA33" i="1" s="1"/>
  <c r="J33" i="1"/>
  <c r="F33" i="1"/>
  <c r="C33" i="1"/>
  <c r="AG32" i="1"/>
  <c r="Z32" i="1"/>
  <c r="AA32" i="1" s="1"/>
  <c r="J32" i="1"/>
  <c r="F32" i="1"/>
  <c r="C32" i="1"/>
  <c r="AG31" i="1"/>
  <c r="AA31" i="1"/>
  <c r="Z31" i="1"/>
  <c r="J31" i="1"/>
  <c r="F31" i="1"/>
  <c r="C31" i="1"/>
  <c r="AG30" i="1"/>
  <c r="Z30" i="1"/>
  <c r="J30" i="1"/>
  <c r="F30" i="1"/>
  <c r="C30" i="1"/>
  <c r="AA30" i="1" s="1"/>
  <c r="AG29" i="1"/>
  <c r="Z29" i="1"/>
  <c r="AA29" i="1" s="1"/>
  <c r="J29" i="1"/>
  <c r="F29" i="1"/>
  <c r="C29" i="1"/>
  <c r="AG28" i="1"/>
  <c r="Z28" i="1"/>
  <c r="AA28" i="1" s="1"/>
  <c r="J28" i="1"/>
  <c r="F28" i="1"/>
  <c r="C28" i="1"/>
  <c r="AG27" i="1"/>
  <c r="AA27" i="1"/>
  <c r="Z27" i="1"/>
  <c r="J27" i="1"/>
  <c r="F27" i="1"/>
  <c r="C27" i="1"/>
  <c r="AG26" i="1"/>
  <c r="Z26" i="1"/>
  <c r="J26" i="1"/>
  <c r="F26" i="1"/>
  <c r="C26" i="1"/>
  <c r="AA26" i="1" s="1"/>
  <c r="AG25" i="1"/>
  <c r="Z25" i="1"/>
  <c r="AA25" i="1" s="1"/>
  <c r="J25" i="1"/>
  <c r="F25" i="1"/>
  <c r="C25" i="1"/>
  <c r="AG24" i="1"/>
  <c r="Z24" i="1"/>
  <c r="AA24" i="1" s="1"/>
  <c r="J24" i="1"/>
  <c r="F24" i="1"/>
  <c r="C24" i="1"/>
  <c r="AG23" i="1"/>
  <c r="AA23" i="1"/>
  <c r="Z23" i="1"/>
  <c r="J23" i="1"/>
  <c r="F23" i="1"/>
  <c r="C23" i="1"/>
  <c r="AG22" i="1"/>
  <c r="Z22" i="1"/>
  <c r="J22" i="1"/>
  <c r="F22" i="1"/>
  <c r="C22" i="1"/>
  <c r="AA22" i="1" s="1"/>
  <c r="AG21" i="1"/>
  <c r="Z21" i="1"/>
  <c r="AA21" i="1" s="1"/>
  <c r="J21" i="1"/>
  <c r="F21" i="1"/>
  <c r="C21" i="1"/>
  <c r="AG20" i="1"/>
  <c r="Z20" i="1"/>
  <c r="AA20" i="1" s="1"/>
  <c r="J20" i="1"/>
  <c r="F20" i="1"/>
  <c r="C20" i="1"/>
  <c r="AG19" i="1"/>
  <c r="AA19" i="1"/>
  <c r="Z19" i="1"/>
  <c r="J19" i="1"/>
  <c r="F19" i="1"/>
  <c r="C19" i="1"/>
  <c r="AG18" i="1"/>
  <c r="Z18" i="1"/>
  <c r="J18" i="1"/>
  <c r="F18" i="1"/>
  <c r="C18" i="1"/>
  <c r="AA18" i="1" s="1"/>
  <c r="AG17" i="1"/>
  <c r="Z17" i="1"/>
  <c r="AA17" i="1" s="1"/>
  <c r="J17" i="1"/>
  <c r="F17" i="1"/>
  <c r="C17" i="1"/>
  <c r="AG16" i="1"/>
  <c r="Z16" i="1"/>
  <c r="AA16" i="1" s="1"/>
  <c r="J16" i="1"/>
  <c r="F16" i="1"/>
  <c r="C16" i="1"/>
  <c r="AG15" i="1"/>
  <c r="AA15" i="1"/>
  <c r="Z15" i="1"/>
  <c r="J15" i="1"/>
  <c r="F15" i="1"/>
  <c r="C15" i="1"/>
  <c r="AG14" i="1"/>
  <c r="Z14" i="1"/>
  <c r="J14" i="1"/>
  <c r="F14" i="1"/>
  <c r="C14" i="1"/>
  <c r="AA14" i="1" s="1"/>
  <c r="AG13" i="1"/>
  <c r="Z13" i="1"/>
  <c r="AA13" i="1" s="1"/>
  <c r="J13" i="1"/>
  <c r="F13" i="1"/>
  <c r="C13" i="1"/>
  <c r="AG12" i="1"/>
  <c r="Z12" i="1"/>
  <c r="AA12" i="1" s="1"/>
  <c r="J12" i="1"/>
  <c r="F12" i="1"/>
  <c r="C12" i="1"/>
  <c r="AG11" i="1"/>
  <c r="AA11" i="1"/>
  <c r="Z11" i="1"/>
  <c r="J11" i="1"/>
  <c r="F11" i="1"/>
  <c r="C11" i="1"/>
  <c r="AA10" i="1"/>
  <c r="Z10" i="1"/>
  <c r="J10" i="1"/>
  <c r="F10" i="1"/>
  <c r="Z9" i="1"/>
  <c r="AA9" i="1" s="1"/>
  <c r="J9" i="1"/>
  <c r="F9" i="1"/>
  <c r="E118" i="1" l="1"/>
  <c r="F118" i="1" s="1"/>
  <c r="Z118" i="1"/>
  <c r="AA118" i="1" s="1"/>
</calcChain>
</file>

<file path=xl/sharedStrings.xml><?xml version="1.0" encoding="utf-8"?>
<sst xmlns="http://schemas.openxmlformats.org/spreadsheetml/2006/main" count="796" uniqueCount="279">
  <si>
    <t xml:space="preserve">TABEL REALISASI KEUANGAN DAN FISIK APBD PEMERINTAH KABUPATEN KENDAL                                                                         </t>
  </si>
  <si>
    <t>TAHUN ANGGARAN 2025 KONDISI SAMPAI DENGAN BULAN  DESEMBER</t>
  </si>
  <si>
    <t>No</t>
  </si>
  <si>
    <t>PERANGKAT DAERAH</t>
  </si>
  <si>
    <t>PAGU APBD (Rp.)</t>
  </si>
  <si>
    <t>BELANJA OPERASI</t>
  </si>
  <si>
    <t>BELANJA MODAL</t>
  </si>
  <si>
    <t>BELANJA TIDAK TERDUGA</t>
  </si>
  <si>
    <t>BELANJA TRANSFER</t>
  </si>
  <si>
    <t>REALISASI APBD</t>
  </si>
  <si>
    <t>PAGU BOK</t>
  </si>
  <si>
    <t>REALISASI BOK</t>
  </si>
  <si>
    <t>PAGU BELANJA OPERASI (Rp.)</t>
  </si>
  <si>
    <t>REALISASI KEUANGAN</t>
  </si>
  <si>
    <t>REAL FISIK (%)</t>
  </si>
  <si>
    <t>PAGU BELANJA MODAL (Rp.)</t>
  </si>
  <si>
    <t>PAGU BELANJA TIDAK TERDUGA (Rp.)</t>
  </si>
  <si>
    <t>PAGU BELANJA TRANSFER (Rp.)</t>
  </si>
  <si>
    <t>Rp</t>
  </si>
  <si>
    <t>(%)</t>
  </si>
  <si>
    <t>(1)</t>
  </si>
  <si>
    <t>(2)</t>
  </si>
  <si>
    <t>(3=4+8+12+16)</t>
  </si>
  <si>
    <t>(4)</t>
  </si>
  <si>
    <t>(5)</t>
  </si>
  <si>
    <t>(6=5/4*100)</t>
  </si>
  <si>
    <t>(7)</t>
  </si>
  <si>
    <t>(8)</t>
  </si>
  <si>
    <t>(9)</t>
  </si>
  <si>
    <t>(10=9/8*100)</t>
  </si>
  <si>
    <t>(11)</t>
  </si>
  <si>
    <t>(12)</t>
  </si>
  <si>
    <t>(13)</t>
  </si>
  <si>
    <t>(14=13/12*100)</t>
  </si>
  <si>
    <t>(15)</t>
  </si>
  <si>
    <t>(16)</t>
  </si>
  <si>
    <t>(17)</t>
  </si>
  <si>
    <t>(18=17/16*100)</t>
  </si>
  <si>
    <t>(19)</t>
  </si>
  <si>
    <t>(20=5+9+13+17)</t>
  </si>
  <si>
    <t>(21=20/3*100)</t>
  </si>
  <si>
    <t>(22)</t>
  </si>
  <si>
    <t>1</t>
  </si>
  <si>
    <t>DINAS PENDIDIKAN DAN KEBUDAYAAN</t>
  </si>
  <si>
    <t>82,35</t>
  </si>
  <si>
    <t>-</t>
  </si>
  <si>
    <t>2</t>
  </si>
  <si>
    <t>DINAS KESEHATAN</t>
  </si>
  <si>
    <t>3</t>
  </si>
  <si>
    <t>PUSKESMAS PLANTUNGAN</t>
  </si>
  <si>
    <t>4</t>
  </si>
  <si>
    <t>PUSKESMAS SUKOREJO I</t>
  </si>
  <si>
    <t>5</t>
  </si>
  <si>
    <t>PUSKESMAS SUKOREJO II</t>
  </si>
  <si>
    <t>6</t>
  </si>
  <si>
    <t>PUSKESMAS PAGERUYUNG</t>
  </si>
  <si>
    <t>7</t>
  </si>
  <si>
    <t>PUSKESMAS PATEAN</t>
  </si>
  <si>
    <t>8</t>
  </si>
  <si>
    <t>PUSKESMAS SINGOROJO I</t>
  </si>
  <si>
    <t>9</t>
  </si>
  <si>
    <t>PUSKESMAS SINGOROJO II</t>
  </si>
  <si>
    <t>10</t>
  </si>
  <si>
    <t>PUSKESMAS LIMBANGAN</t>
  </si>
  <si>
    <t>11</t>
  </si>
  <si>
    <t>PUSKESMAS BRANGSONG I</t>
  </si>
  <si>
    <t>12</t>
  </si>
  <si>
    <t>PUSKESMAS BRANGSONG II</t>
  </si>
  <si>
    <t>13</t>
  </si>
  <si>
    <t>PUSKESMAS PEGANDON</t>
  </si>
  <si>
    <t>14</t>
  </si>
  <si>
    <t>PUSKESMAS NGAMPEL</t>
  </si>
  <si>
    <t>15</t>
  </si>
  <si>
    <t>PUSKESMAS GEMUH I</t>
  </si>
  <si>
    <t>16</t>
  </si>
  <si>
    <t>PUSKESMAS GEMUH II</t>
  </si>
  <si>
    <t>17</t>
  </si>
  <si>
    <t>PUSKESMAS RINGINARUM</t>
  </si>
  <si>
    <t>18</t>
  </si>
  <si>
    <t>PUSKESMAS WELERI I</t>
  </si>
  <si>
    <t>19</t>
  </si>
  <si>
    <t>PUSKESMAS WELERI II</t>
  </si>
  <si>
    <t>20</t>
  </si>
  <si>
    <t>PUSKESMAS ROWOSARI I</t>
  </si>
  <si>
    <t>21</t>
  </si>
  <si>
    <t>PUSKESMAS ROWOSARI II</t>
  </si>
  <si>
    <t>22</t>
  </si>
  <si>
    <t>PUSKESMAS BOJA I</t>
  </si>
  <si>
    <t>23</t>
  </si>
  <si>
    <t>PUSKESMAS BOJA II</t>
  </si>
  <si>
    <t>24</t>
  </si>
  <si>
    <t>PUSKESMAS KALIWUNGU</t>
  </si>
  <si>
    <t>25</t>
  </si>
  <si>
    <t>PUSKESMAS KALIWUNGU SELATAN</t>
  </si>
  <si>
    <t>26</t>
  </si>
  <si>
    <t>PUSKESMAS CEPIRING</t>
  </si>
  <si>
    <t>27</t>
  </si>
  <si>
    <t>PUSKESMAS KANGKUNG I</t>
  </si>
  <si>
    <t>28</t>
  </si>
  <si>
    <t>PUSKESMAS KANGKUNG II</t>
  </si>
  <si>
    <t>29</t>
  </si>
  <si>
    <t>PUSKESMAS PATEBON I</t>
  </si>
  <si>
    <t>30</t>
  </si>
  <si>
    <t>PUSKESMAS PATEBON II</t>
  </si>
  <si>
    <t>31</t>
  </si>
  <si>
    <t>PUSKESMAS KENDAL I</t>
  </si>
  <si>
    <t>32</t>
  </si>
  <si>
    <t>PUSKESMAS KENDAL II</t>
  </si>
  <si>
    <t>33</t>
  </si>
  <si>
    <t>RUMAH SAKIT UMUM dr. H. SOEWONDO</t>
  </si>
  <si>
    <t>34</t>
  </si>
  <si>
    <t>DINAS PEKERJAAN UMUM DAN PENATAAN RUANG</t>
  </si>
  <si>
    <t>94,26</t>
  </si>
  <si>
    <t>99,23</t>
  </si>
  <si>
    <t>35</t>
  </si>
  <si>
    <t>DINAS PERUMAHAN RAKYAT DAN KAWASAN PERMUKIMAN</t>
  </si>
  <si>
    <t>36</t>
  </si>
  <si>
    <t>SATUAN POLISI PAMONG PRAJA DAN PEMADAM KEBAKARAN</t>
  </si>
  <si>
    <t>37</t>
  </si>
  <si>
    <t>BADAN PENANGGULANGAN BENCANA DAERAH</t>
  </si>
  <si>
    <t>38</t>
  </si>
  <si>
    <t>DINAS SOSIAL</t>
  </si>
  <si>
    <t>39</t>
  </si>
  <si>
    <t>DINAS PERINDUSTRIAN DAN TENAGA KERJA</t>
  </si>
  <si>
    <t>40</t>
  </si>
  <si>
    <t>DINAS LINGKUNGAN HIDUP</t>
  </si>
  <si>
    <t>41</t>
  </si>
  <si>
    <t>DINAS KEPENDUDUKAN DAN PENCATATAN SIPIL</t>
  </si>
  <si>
    <t>42</t>
  </si>
  <si>
    <t>DINAS PEMBERDAYAAN MASYARAKAT DAN DESA</t>
  </si>
  <si>
    <t>43</t>
  </si>
  <si>
    <t>DINAS PENGENDALIAN PENDUDUK, KELUARGA BERENCANA, PEMBERDAYAAN PEREMPUAN DAN PERLINDUNGAN ANAK</t>
  </si>
  <si>
    <t>44</t>
  </si>
  <si>
    <t>DINAS PERHUBUNGAN</t>
  </si>
  <si>
    <t>45</t>
  </si>
  <si>
    <t>DINAS KOMUNIKASI DAN INFORMATIKA</t>
  </si>
  <si>
    <t>46</t>
  </si>
  <si>
    <t>DINAS PENANAMAN MODAL DAN PELAYANAN TERPADU SATU PINTU</t>
  </si>
  <si>
    <t>47</t>
  </si>
  <si>
    <t>DINAS KEPEMUDAAN, OLAHRAGA DAN PARIWISATA</t>
  </si>
  <si>
    <t>48</t>
  </si>
  <si>
    <t>DINAS KEARSIPAN DAN PERPUSTAKAAN</t>
  </si>
  <si>
    <t>49</t>
  </si>
  <si>
    <t>DINAS KELAUTAN DAN PERIKANAN</t>
  </si>
  <si>
    <t>50</t>
  </si>
  <si>
    <t>DINAS PERTANIAN DAN PANGAN</t>
  </si>
  <si>
    <t>51</t>
  </si>
  <si>
    <t>DINAS PERDAGANGAN, KOPERASI DAN USAHA KECIL DAN MENENGAH</t>
  </si>
  <si>
    <t>92,37</t>
  </si>
  <si>
    <t>52</t>
  </si>
  <si>
    <t>BAGIAN ORGANISASI</t>
  </si>
  <si>
    <t>53</t>
  </si>
  <si>
    <t>BAGIAN UMUM</t>
  </si>
  <si>
    <t>54</t>
  </si>
  <si>
    <t>BAGIAN PEMERINTAHAN</t>
  </si>
  <si>
    <t>55</t>
  </si>
  <si>
    <t>BAGIAN HUKUM</t>
  </si>
  <si>
    <t>56</t>
  </si>
  <si>
    <t>BAGIAN KESEJAHTERAAN RAKYAT</t>
  </si>
  <si>
    <t>57</t>
  </si>
  <si>
    <t>BAGIAN ADMINISTRASI PEMBANGUNAN</t>
  </si>
  <si>
    <t>58</t>
  </si>
  <si>
    <t>BAGIAN PENGADAAN BARANG DAN JASA</t>
  </si>
  <si>
    <t>59</t>
  </si>
  <si>
    <t>BAGIAN PEREKONOMIAN DAN SUMBER DAYA ALAM</t>
  </si>
  <si>
    <t>60</t>
  </si>
  <si>
    <t>BAGIAN PROTOKOL DAN KOMUNIKASI PIMPINAN</t>
  </si>
  <si>
    <t>61</t>
  </si>
  <si>
    <t>SEKRETARIAT DPRD</t>
  </si>
  <si>
    <t>62</t>
  </si>
  <si>
    <t>BADAN PERENCANAAN, PENELITIAN DAN PENGEMBANGAN</t>
  </si>
  <si>
    <t>63</t>
  </si>
  <si>
    <t>BADAN PENGELOLAAN KEUANGAN DAN ASET DAERAH</t>
  </si>
  <si>
    <t>64</t>
  </si>
  <si>
    <t>BADAN PENDAPATAN DAERAH</t>
  </si>
  <si>
    <t>65</t>
  </si>
  <si>
    <t>BADAN KEPEGAWAIAN, PENDIDIKAN DAN PELATIHAN</t>
  </si>
  <si>
    <t>92,01</t>
  </si>
  <si>
    <t>92,06</t>
  </si>
  <si>
    <t>66</t>
  </si>
  <si>
    <t>INSPEKTORAT DAERAH</t>
  </si>
  <si>
    <t>67</t>
  </si>
  <si>
    <t>KECAMATAN KENDAL</t>
  </si>
  <si>
    <t>97,94</t>
  </si>
  <si>
    <t>68</t>
  </si>
  <si>
    <t>KELURAHAN CANDIROTO</t>
  </si>
  <si>
    <t>99,43</t>
  </si>
  <si>
    <t>99,65</t>
  </si>
  <si>
    <t>69</t>
  </si>
  <si>
    <t>KELURAHAN SUKODONO</t>
  </si>
  <si>
    <t>70</t>
  </si>
  <si>
    <t>KELURAHAN JOTANG</t>
  </si>
  <si>
    <t>71</t>
  </si>
  <si>
    <t>KELURAHAN TROMPO</t>
  </si>
  <si>
    <t>72</t>
  </si>
  <si>
    <t>KELURAHAN KETAPANG</t>
  </si>
  <si>
    <t>73</t>
  </si>
  <si>
    <t>KELURAHAN KEBONDALEM</t>
  </si>
  <si>
    <t>74</t>
  </si>
  <si>
    <t>KELURAHAN KALIBUNTUWETAN</t>
  </si>
  <si>
    <t>75</t>
  </si>
  <si>
    <t>KELURAHAN SIJERUK</t>
  </si>
  <si>
    <t>76</t>
  </si>
  <si>
    <t>KELURAHAN TUNGGULREJO</t>
  </si>
  <si>
    <t>77</t>
  </si>
  <si>
    <t>KELURAHAN JETIS</t>
  </si>
  <si>
    <t>78</t>
  </si>
  <si>
    <t>KELURAHAN BUGANGIN</t>
  </si>
  <si>
    <t>56,85</t>
  </si>
  <si>
    <t>79</t>
  </si>
  <si>
    <t>KELURAHAN LANGENHARJO</t>
  </si>
  <si>
    <t>80</t>
  </si>
  <si>
    <t>KELURAHAN PEKAUMAN</t>
  </si>
  <si>
    <t>81</t>
  </si>
  <si>
    <t>KELURAHAN PATUKANGAN</t>
  </si>
  <si>
    <t>85,25</t>
  </si>
  <si>
    <t>82</t>
  </si>
  <si>
    <t>KELURAHAN PEGULON</t>
  </si>
  <si>
    <t>83</t>
  </si>
  <si>
    <t>KELURAHAN BANYUTOWO</t>
  </si>
  <si>
    <t>84</t>
  </si>
  <si>
    <t>KELURAHAN KARANGSARI</t>
  </si>
  <si>
    <t>85</t>
  </si>
  <si>
    <t>KELURAHAN NGILIR</t>
  </si>
  <si>
    <t>86</t>
  </si>
  <si>
    <t>KELURAHAN BANDENGAN</t>
  </si>
  <si>
    <t>87</t>
  </si>
  <si>
    <t>KELURAHAN BALOK</t>
  </si>
  <si>
    <t>88</t>
  </si>
  <si>
    <t>KECAMATAN PATEBON</t>
  </si>
  <si>
    <t>89</t>
  </si>
  <si>
    <t>KECAMATAN PEGANDON</t>
  </si>
  <si>
    <t>90</t>
  </si>
  <si>
    <t>KECAMATAN WELERI</t>
  </si>
  <si>
    <t>91</t>
  </si>
  <si>
    <t>KECAMATAN GEMUH</t>
  </si>
  <si>
    <t>92</t>
  </si>
  <si>
    <t>KECAMATAN CEPIRING</t>
  </si>
  <si>
    <t>87,61</t>
  </si>
  <si>
    <t>84,03</t>
  </si>
  <si>
    <t>87,60</t>
  </si>
  <si>
    <t>93</t>
  </si>
  <si>
    <t>KECAMATAN KALIWUNGU</t>
  </si>
  <si>
    <t>94</t>
  </si>
  <si>
    <t>KECAMATAN BRANGSONG</t>
  </si>
  <si>
    <t>95</t>
  </si>
  <si>
    <t>KECAMATAN BOJA</t>
  </si>
  <si>
    <t>96</t>
  </si>
  <si>
    <t>KECAMATAN LIMBANGAN</t>
  </si>
  <si>
    <t>97</t>
  </si>
  <si>
    <t>KECAMATAN SINGOROJO</t>
  </si>
  <si>
    <t>98</t>
  </si>
  <si>
    <t>KECAMATAN SUKOREJO</t>
  </si>
  <si>
    <t>99</t>
  </si>
  <si>
    <t>KECAMATAN PATEAN</t>
  </si>
  <si>
    <t>100</t>
  </si>
  <si>
    <t>KECAMATAN PAGERUYUNG</t>
  </si>
  <si>
    <t>101</t>
  </si>
  <si>
    <t>KECAMATAN PLANTUNGAN</t>
  </si>
  <si>
    <t>102</t>
  </si>
  <si>
    <t>KECAMATAN ROWOSARI</t>
  </si>
  <si>
    <t>103</t>
  </si>
  <si>
    <t>KECAMATAN KANGKUNG</t>
  </si>
  <si>
    <t>104</t>
  </si>
  <si>
    <t>KECAMATAN RINGINARUM</t>
  </si>
  <si>
    <t>105</t>
  </si>
  <si>
    <t>KECAMATAN NGAMPEL</t>
  </si>
  <si>
    <t>106</t>
  </si>
  <si>
    <t>KECAMATAN KALIWUNGU SELATAN</t>
  </si>
  <si>
    <t>107</t>
  </si>
  <si>
    <t>BADAN KESATUAN BANGSA DAN POLITIK</t>
  </si>
  <si>
    <t/>
  </si>
  <si>
    <t>JUMLAH</t>
  </si>
  <si>
    <t>Kendal,  31  Desember  2025</t>
  </si>
  <si>
    <t>Kabag Administrasi Pembangunan</t>
  </si>
  <si>
    <t>Setda Kendal</t>
  </si>
  <si>
    <t>WIDIYO ERTANTO, S.Kep.Ns., MH</t>
  </si>
  <si>
    <t xml:space="preserve">Pembina Tk. I </t>
  </si>
  <si>
    <t>NIP. 197112251998031008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</si>
</sst>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scheme val="minor"/>
    </font>
    <font>
      <b/>
      <sz val="12"/>
      <color rgb="FF00000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&quot;Arial Narrow&quot;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4A4A4"/>
      </left>
      <right/>
      <top style="thin">
        <color rgb="FFA4A4A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A4A4A4"/>
      </bottom>
      <diagonal/>
    </border>
    <border>
      <left style="thin">
        <color rgb="FF000000"/>
      </left>
      <right/>
      <top/>
      <bottom style="thin">
        <color rgb="FFA4A4A4"/>
      </bottom>
      <diagonal/>
    </border>
    <border>
      <left/>
      <right/>
      <top/>
      <bottom style="thin">
        <color rgb="FFA4A4A4"/>
      </bottom>
      <diagonal/>
    </border>
    <border>
      <left/>
      <right style="thin">
        <color rgb="FF000000"/>
      </right>
      <top/>
      <bottom style="thin">
        <color rgb="FFA4A4A4"/>
      </bottom>
      <diagonal/>
    </border>
    <border>
      <left style="thin">
        <color rgb="FF000000"/>
      </left>
      <right/>
      <top style="thin">
        <color rgb="FFA4A4A4"/>
      </top>
      <bottom style="thin">
        <color rgb="FFA4A4A4"/>
      </bottom>
      <diagonal/>
    </border>
    <border>
      <left/>
      <right/>
      <top style="thin">
        <color rgb="FFA4A4A4"/>
      </top>
      <bottom style="thin">
        <color rgb="FFA4A4A4"/>
      </bottom>
      <diagonal/>
    </border>
    <border>
      <left/>
      <right style="thin">
        <color rgb="FF000000"/>
      </right>
      <top style="thin">
        <color rgb="FFA4A4A4"/>
      </top>
      <bottom style="thin">
        <color rgb="FFA4A4A4"/>
      </bottom>
      <diagonal/>
    </border>
    <border>
      <left style="thin">
        <color rgb="FF000000"/>
      </left>
      <right style="thin">
        <color rgb="FF000000"/>
      </right>
      <top style="thin">
        <color rgb="FFA4A4A4"/>
      </top>
      <bottom style="thin">
        <color rgb="FFA4A4A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A4A4A4"/>
      </top>
      <bottom/>
      <diagonal/>
    </border>
    <border>
      <left style="thin">
        <color rgb="FF000000"/>
      </left>
      <right/>
      <top style="thin">
        <color rgb="FFA4A4A4"/>
      </top>
      <bottom/>
      <diagonal/>
    </border>
    <border>
      <left/>
      <right/>
      <top style="thin">
        <color rgb="FFA4A4A4"/>
      </top>
      <bottom/>
      <diagonal/>
    </border>
    <border>
      <left/>
      <right style="thin">
        <color rgb="FF000000"/>
      </right>
      <top style="thin">
        <color rgb="FFA4A4A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2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horizontal="right"/>
    </xf>
    <xf numFmtId="2" fontId="6" fillId="0" borderId="11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4" fontId="6" fillId="0" borderId="18" xfId="0" applyNumberFormat="1" applyFont="1" applyBorder="1" applyAlignment="1">
      <alignment horizontal="right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6" fillId="0" borderId="9" xfId="0" applyNumberFormat="1" applyFont="1" applyBorder="1" applyAlignment="1">
      <alignment horizontal="right"/>
    </xf>
    <xf numFmtId="3" fontId="6" fillId="2" borderId="9" xfId="0" applyNumberFormat="1" applyFont="1" applyFill="1" applyBorder="1" applyAlignment="1">
      <alignment horizontal="right"/>
    </xf>
    <xf numFmtId="4" fontId="6" fillId="0" borderId="9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4" fontId="6" fillId="3" borderId="18" xfId="0" applyNumberFormat="1" applyFont="1" applyFill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left" vertical="center" wrapText="1"/>
    </xf>
    <xf numFmtId="2" fontId="6" fillId="3" borderId="18" xfId="0" applyNumberFormat="1" applyFont="1" applyFill="1" applyBorder="1" applyAlignment="1">
      <alignment horizontal="center" vertical="center" wrapText="1"/>
    </xf>
    <xf numFmtId="4" fontId="6" fillId="3" borderId="18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" fontId="6" fillId="3" borderId="18" xfId="0" applyNumberFormat="1" applyFont="1" applyFill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4" fontId="9" fillId="0" borderId="0" xfId="0" applyNumberFormat="1" applyFont="1"/>
    <xf numFmtId="4" fontId="9" fillId="0" borderId="0" xfId="0" applyNumberFormat="1" applyFont="1" applyAlignment="1">
      <alignment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 vertical="center" wrapText="1"/>
    </xf>
    <xf numFmtId="4" fontId="6" fillId="2" borderId="18" xfId="0" applyNumberFormat="1" applyFont="1" applyFill="1" applyBorder="1" applyAlignment="1">
      <alignment horizontal="right" vertical="center" wrapText="1"/>
    </xf>
    <xf numFmtId="2" fontId="6" fillId="2" borderId="18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0" borderId="18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11" fillId="0" borderId="0" xfId="0" applyFont="1"/>
    <xf numFmtId="4" fontId="6" fillId="0" borderId="15" xfId="0" applyNumberFormat="1" applyFont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0" fontId="6" fillId="0" borderId="15" xfId="0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8" xfId="0" applyFont="1" applyBorder="1"/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3" fillId="0" borderId="2" xfId="0" applyFont="1" applyBorder="1"/>
    <xf numFmtId="0" fontId="3" fillId="0" borderId="7" xfId="0" applyFont="1" applyBorder="1"/>
    <xf numFmtId="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4" fontId="6" fillId="0" borderId="12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/>
    </xf>
    <xf numFmtId="4" fontId="6" fillId="3" borderId="15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3" fillId="0" borderId="22" xfId="0" applyFont="1" applyBorder="1"/>
    <xf numFmtId="0" fontId="3" fillId="0" borderId="23" xfId="0" applyFont="1" applyBorder="1"/>
    <xf numFmtId="4" fontId="4" fillId="0" borderId="4" xfId="0" applyNumberFormat="1" applyFont="1" applyBorder="1" applyAlignment="1">
      <alignment horizontal="right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4" fontId="6" fillId="3" borderId="15" xfId="0" applyNumberFormat="1" applyFont="1" applyFill="1" applyBorder="1" applyAlignment="1">
      <alignment horizontal="right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right" vertical="center" wrapText="1"/>
    </xf>
    <xf numFmtId="4" fontId="6" fillId="2" borderId="15" xfId="0" applyNumberFormat="1" applyFont="1" applyFill="1" applyBorder="1" applyAlignment="1">
      <alignment horizontal="right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left" vertical="center" wrapText="1"/>
    </xf>
    <xf numFmtId="4" fontId="6" fillId="0" borderId="18" xfId="0" applyNumberFormat="1" applyFont="1" applyFill="1" applyBorder="1" applyAlignment="1">
      <alignment horizontal="right" vertical="center" wrapText="1"/>
    </xf>
    <xf numFmtId="2" fontId="6" fillId="0" borderId="18" xfId="0" applyNumberFormat="1" applyFont="1" applyFill="1" applyBorder="1" applyAlignment="1">
      <alignment horizontal="center" vertical="center" wrapText="1"/>
    </xf>
    <xf numFmtId="4" fontId="6" fillId="0" borderId="18" xfId="0" applyNumberFormat="1" applyFont="1" applyFill="1" applyBorder="1" applyAlignment="1">
      <alignment horizontal="center" vertical="center" wrapText="1"/>
    </xf>
    <xf numFmtId="4" fontId="6" fillId="0" borderId="15" xfId="0" applyNumberFormat="1" applyFont="1" applyFill="1" applyBorder="1" applyAlignment="1">
      <alignment horizontal="right" vertical="center" wrapText="1"/>
    </xf>
    <xf numFmtId="0" fontId="3" fillId="0" borderId="16" xfId="0" applyFont="1" applyFill="1" applyBorder="1"/>
    <xf numFmtId="0" fontId="3" fillId="0" borderId="17" xfId="0" applyFont="1" applyFill="1" applyBorder="1"/>
    <xf numFmtId="0" fontId="6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95"/>
  <sheetViews>
    <sheetView tabSelected="1" workbookViewId="0">
      <pane ySplit="8" topLeftCell="A9" activePane="bottomLeft" state="frozen"/>
      <selection pane="bottomLeft" activeCell="B62" sqref="B62"/>
    </sheetView>
  </sheetViews>
  <sheetFormatPr defaultColWidth="12.5703125" defaultRowHeight="15" customHeight="1"/>
  <cols>
    <col min="1" max="1" width="4.7109375" customWidth="1"/>
    <col min="2" max="2" width="23.42578125" customWidth="1"/>
    <col min="3" max="4" width="15.7109375" customWidth="1"/>
    <col min="5" max="5" width="17.28515625" customWidth="1"/>
    <col min="6" max="6" width="8.140625" customWidth="1"/>
    <col min="7" max="7" width="5.42578125" customWidth="1"/>
    <col min="8" max="8" width="17" customWidth="1"/>
    <col min="9" max="9" width="15.85546875" customWidth="1"/>
    <col min="10" max="10" width="8.140625" customWidth="1"/>
    <col min="11" max="11" width="5.42578125" customWidth="1"/>
    <col min="12" max="12" width="14" customWidth="1"/>
    <col min="13" max="13" width="9.7109375" customWidth="1"/>
    <col min="14" max="14" width="0.42578125" customWidth="1"/>
    <col min="15" max="15" width="3.42578125" customWidth="1"/>
    <col min="16" max="16" width="8.140625" customWidth="1"/>
    <col min="17" max="17" width="5.42578125" customWidth="1"/>
    <col min="18" max="18" width="15.85546875" customWidth="1"/>
    <col min="19" max="19" width="2.5703125" customWidth="1"/>
    <col min="20" max="20" width="0.42578125" customWidth="1"/>
    <col min="21" max="21" width="12" customWidth="1"/>
    <col min="22" max="22" width="1.140625" customWidth="1"/>
    <col min="23" max="23" width="0.42578125" customWidth="1"/>
    <col min="24" max="24" width="6.5703125" customWidth="1"/>
    <col min="25" max="25" width="5.42578125" customWidth="1"/>
    <col min="26" max="26" width="15.85546875" customWidth="1"/>
    <col min="27" max="27" width="8.42578125" customWidth="1"/>
    <col min="28" max="28" width="3.140625" customWidth="1"/>
    <col min="29" max="29" width="4.5703125" customWidth="1"/>
    <col min="30" max="30" width="7" customWidth="1"/>
    <col min="31" max="31" width="12.85546875" customWidth="1"/>
    <col min="32" max="32" width="11.28515625" customWidth="1"/>
    <col min="33" max="33" width="9.85546875" customWidth="1"/>
    <col min="34" max="34" width="10.42578125" customWidth="1"/>
    <col min="35" max="35" width="8.42578125" customWidth="1"/>
  </cols>
  <sheetData>
    <row r="1" spans="1:35" ht="16.5" customHeight="1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1"/>
    </row>
    <row r="2" spans="1:35" ht="4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3.5" customHeight="1">
      <c r="A3" s="75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1"/>
    </row>
    <row r="4" spans="1:35" ht="18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18.75" customHeight="1">
      <c r="A5" s="69" t="s">
        <v>2</v>
      </c>
      <c r="B5" s="69" t="s">
        <v>3</v>
      </c>
      <c r="C5" s="3" t="s">
        <v>4</v>
      </c>
      <c r="D5" s="66" t="s">
        <v>5</v>
      </c>
      <c r="E5" s="67"/>
      <c r="F5" s="67"/>
      <c r="G5" s="68"/>
      <c r="H5" s="66" t="s">
        <v>6</v>
      </c>
      <c r="I5" s="67"/>
      <c r="J5" s="67"/>
      <c r="K5" s="68"/>
      <c r="L5" s="66" t="s">
        <v>7</v>
      </c>
      <c r="M5" s="67"/>
      <c r="N5" s="67"/>
      <c r="O5" s="67"/>
      <c r="P5" s="67"/>
      <c r="Q5" s="68"/>
      <c r="R5" s="66" t="s">
        <v>8</v>
      </c>
      <c r="S5" s="67"/>
      <c r="T5" s="67"/>
      <c r="U5" s="67"/>
      <c r="V5" s="67"/>
      <c r="W5" s="67"/>
      <c r="X5" s="67"/>
      <c r="Y5" s="68"/>
      <c r="Z5" s="66" t="s">
        <v>9</v>
      </c>
      <c r="AA5" s="67"/>
      <c r="AB5" s="67"/>
      <c r="AC5" s="67"/>
      <c r="AD5" s="68"/>
      <c r="AE5" s="69" t="s">
        <v>10</v>
      </c>
      <c r="AF5" s="84" t="s">
        <v>11</v>
      </c>
      <c r="AG5" s="67"/>
      <c r="AH5" s="68"/>
      <c r="AI5" s="4"/>
    </row>
    <row r="6" spans="1:35" ht="27" customHeight="1">
      <c r="A6" s="77"/>
      <c r="B6" s="77"/>
      <c r="C6" s="5"/>
      <c r="D6" s="69" t="s">
        <v>12</v>
      </c>
      <c r="E6" s="66" t="s">
        <v>13</v>
      </c>
      <c r="F6" s="68"/>
      <c r="G6" s="69" t="s">
        <v>14</v>
      </c>
      <c r="H6" s="69" t="s">
        <v>15</v>
      </c>
      <c r="I6" s="66" t="s">
        <v>13</v>
      </c>
      <c r="J6" s="68"/>
      <c r="K6" s="69" t="s">
        <v>14</v>
      </c>
      <c r="L6" s="69" t="s">
        <v>16</v>
      </c>
      <c r="M6" s="66" t="s">
        <v>13</v>
      </c>
      <c r="N6" s="67"/>
      <c r="O6" s="67"/>
      <c r="P6" s="68"/>
      <c r="Q6" s="69" t="s">
        <v>14</v>
      </c>
      <c r="R6" s="69" t="s">
        <v>17</v>
      </c>
      <c r="S6" s="66" t="s">
        <v>13</v>
      </c>
      <c r="T6" s="67"/>
      <c r="U6" s="67"/>
      <c r="V6" s="67"/>
      <c r="W6" s="67"/>
      <c r="X6" s="68"/>
      <c r="Y6" s="69" t="s">
        <v>14</v>
      </c>
      <c r="Z6" s="66" t="s">
        <v>13</v>
      </c>
      <c r="AA6" s="67"/>
      <c r="AB6" s="67"/>
      <c r="AC6" s="68"/>
      <c r="AD6" s="69" t="s">
        <v>14</v>
      </c>
      <c r="AE6" s="77"/>
      <c r="AF6" s="71" t="s">
        <v>13</v>
      </c>
      <c r="AG6" s="68"/>
      <c r="AH6" s="72" t="s">
        <v>14</v>
      </c>
      <c r="AI6" s="4"/>
    </row>
    <row r="7" spans="1:35" ht="13.5" customHeight="1">
      <c r="A7" s="70"/>
      <c r="B7" s="70"/>
      <c r="C7" s="6"/>
      <c r="D7" s="70"/>
      <c r="E7" s="7" t="s">
        <v>18</v>
      </c>
      <c r="F7" s="7" t="s">
        <v>19</v>
      </c>
      <c r="G7" s="70"/>
      <c r="H7" s="70"/>
      <c r="I7" s="7" t="s">
        <v>18</v>
      </c>
      <c r="J7" s="7" t="s">
        <v>19</v>
      </c>
      <c r="K7" s="70"/>
      <c r="L7" s="70"/>
      <c r="M7" s="66" t="s">
        <v>18</v>
      </c>
      <c r="N7" s="67"/>
      <c r="O7" s="68"/>
      <c r="P7" s="7" t="s">
        <v>19</v>
      </c>
      <c r="Q7" s="70"/>
      <c r="R7" s="70"/>
      <c r="S7" s="66" t="s">
        <v>18</v>
      </c>
      <c r="T7" s="67"/>
      <c r="U7" s="68"/>
      <c r="V7" s="66" t="s">
        <v>19</v>
      </c>
      <c r="W7" s="67"/>
      <c r="X7" s="68"/>
      <c r="Y7" s="70"/>
      <c r="Z7" s="7" t="s">
        <v>18</v>
      </c>
      <c r="AA7" s="66" t="s">
        <v>19</v>
      </c>
      <c r="AB7" s="67"/>
      <c r="AC7" s="68"/>
      <c r="AD7" s="70"/>
      <c r="AE7" s="70"/>
      <c r="AF7" s="8" t="s">
        <v>18</v>
      </c>
      <c r="AG7" s="8" t="s">
        <v>19</v>
      </c>
      <c r="AH7" s="70"/>
      <c r="AI7" s="4"/>
    </row>
    <row r="8" spans="1:35" ht="18" customHeight="1">
      <c r="A8" s="9" t="s">
        <v>20</v>
      </c>
      <c r="B8" s="9" t="s">
        <v>21</v>
      </c>
      <c r="C8" s="9" t="s">
        <v>22</v>
      </c>
      <c r="D8" s="9" t="s">
        <v>23</v>
      </c>
      <c r="E8" s="10" t="s">
        <v>24</v>
      </c>
      <c r="F8" s="9" t="s">
        <v>25</v>
      </c>
      <c r="G8" s="9" t="s">
        <v>26</v>
      </c>
      <c r="H8" s="9" t="s">
        <v>27</v>
      </c>
      <c r="I8" s="10" t="s">
        <v>28</v>
      </c>
      <c r="J8" s="9" t="s">
        <v>29</v>
      </c>
      <c r="K8" s="9" t="s">
        <v>30</v>
      </c>
      <c r="L8" s="9" t="s">
        <v>31</v>
      </c>
      <c r="M8" s="78" t="s">
        <v>32</v>
      </c>
      <c r="N8" s="67"/>
      <c r="O8" s="68"/>
      <c r="P8" s="9" t="s">
        <v>33</v>
      </c>
      <c r="Q8" s="9" t="s">
        <v>34</v>
      </c>
      <c r="R8" s="9" t="s">
        <v>35</v>
      </c>
      <c r="S8" s="78" t="s">
        <v>36</v>
      </c>
      <c r="T8" s="67"/>
      <c r="U8" s="68"/>
      <c r="V8" s="79" t="s">
        <v>37</v>
      </c>
      <c r="W8" s="67"/>
      <c r="X8" s="68"/>
      <c r="Y8" s="9" t="s">
        <v>38</v>
      </c>
      <c r="Z8" s="10" t="s">
        <v>39</v>
      </c>
      <c r="AA8" s="79" t="s">
        <v>40</v>
      </c>
      <c r="AB8" s="67"/>
      <c r="AC8" s="68"/>
      <c r="AD8" s="9" t="s">
        <v>41</v>
      </c>
      <c r="AE8" s="11">
        <v>-23</v>
      </c>
      <c r="AF8" s="8">
        <v>-24</v>
      </c>
      <c r="AG8" s="8">
        <v>-25</v>
      </c>
      <c r="AH8" s="8">
        <v>-26</v>
      </c>
      <c r="AI8" s="4"/>
    </row>
    <row r="9" spans="1:35" ht="22.5">
      <c r="A9" s="12" t="s">
        <v>42</v>
      </c>
      <c r="B9" s="13" t="s">
        <v>43</v>
      </c>
      <c r="C9" s="14">
        <v>873985500390</v>
      </c>
      <c r="D9" s="14">
        <v>822734195304</v>
      </c>
      <c r="E9" s="15">
        <v>821544331502</v>
      </c>
      <c r="F9" s="16">
        <f t="shared" ref="F9:F58" si="0">E9/D9*100</f>
        <v>99.855376887360279</v>
      </c>
      <c r="G9" s="12">
        <v>99.86</v>
      </c>
      <c r="H9" s="14">
        <v>51251305086</v>
      </c>
      <c r="I9" s="14">
        <v>42202939618</v>
      </c>
      <c r="J9" s="17">
        <f t="shared" ref="J9:J45" si="1">I9/H9*100</f>
        <v>82.34510232897135</v>
      </c>
      <c r="K9" s="12" t="s">
        <v>44</v>
      </c>
      <c r="L9" s="14">
        <v>0</v>
      </c>
      <c r="M9" s="83">
        <v>0</v>
      </c>
      <c r="N9" s="81"/>
      <c r="O9" s="82"/>
      <c r="P9" s="12" t="s">
        <v>45</v>
      </c>
      <c r="Q9" s="12" t="s">
        <v>45</v>
      </c>
      <c r="R9" s="14">
        <v>0</v>
      </c>
      <c r="S9" s="83">
        <v>0</v>
      </c>
      <c r="T9" s="81"/>
      <c r="U9" s="82"/>
      <c r="V9" s="80" t="s">
        <v>45</v>
      </c>
      <c r="W9" s="81"/>
      <c r="X9" s="82"/>
      <c r="Y9" s="12" t="s">
        <v>45</v>
      </c>
      <c r="Z9" s="14">
        <f t="shared" ref="Z9:Z58" si="2">E9+I9+M9+S9</f>
        <v>863747271120</v>
      </c>
      <c r="AA9" s="61">
        <f t="shared" ref="AA9:AA115" si="3">Z9/C9*100</f>
        <v>98.828558452579429</v>
      </c>
      <c r="AB9" s="62"/>
      <c r="AC9" s="63"/>
      <c r="AD9" s="16">
        <v>98.83</v>
      </c>
      <c r="AE9" s="18"/>
      <c r="AF9" s="18"/>
      <c r="AG9" s="18"/>
      <c r="AH9" s="18"/>
      <c r="AI9" s="19"/>
    </row>
    <row r="10" spans="1:35" ht="16.5" customHeight="1">
      <c r="A10" s="20" t="s">
        <v>46</v>
      </c>
      <c r="B10" s="21" t="s">
        <v>47</v>
      </c>
      <c r="C10" s="22">
        <v>318456523616</v>
      </c>
      <c r="D10" s="22">
        <v>296858343616</v>
      </c>
      <c r="E10" s="22">
        <v>285408289131</v>
      </c>
      <c r="F10" s="23">
        <f t="shared" si="0"/>
        <v>96.142923137841407</v>
      </c>
      <c r="G10" s="20">
        <v>96.14</v>
      </c>
      <c r="H10" s="22">
        <v>21598180000</v>
      </c>
      <c r="I10" s="22">
        <v>20675598117</v>
      </c>
      <c r="J10" s="24">
        <f t="shared" si="1"/>
        <v>95.728427659182387</v>
      </c>
      <c r="K10" s="20">
        <v>95.73</v>
      </c>
      <c r="L10" s="22">
        <v>0</v>
      </c>
      <c r="M10" s="65">
        <v>0</v>
      </c>
      <c r="N10" s="62"/>
      <c r="O10" s="63"/>
      <c r="P10" s="20" t="s">
        <v>45</v>
      </c>
      <c r="Q10" s="20" t="s">
        <v>45</v>
      </c>
      <c r="R10" s="22">
        <v>0</v>
      </c>
      <c r="S10" s="65">
        <v>0</v>
      </c>
      <c r="T10" s="62"/>
      <c r="U10" s="63"/>
      <c r="V10" s="64" t="s">
        <v>45</v>
      </c>
      <c r="W10" s="62"/>
      <c r="X10" s="63"/>
      <c r="Y10" s="20" t="s">
        <v>45</v>
      </c>
      <c r="Z10" s="22">
        <f t="shared" si="2"/>
        <v>306083887248</v>
      </c>
      <c r="AA10" s="61">
        <f t="shared" si="3"/>
        <v>96.114811457617009</v>
      </c>
      <c r="AB10" s="62"/>
      <c r="AC10" s="63"/>
      <c r="AD10" s="20">
        <v>96.11</v>
      </c>
      <c r="AE10" s="25"/>
      <c r="AF10" s="25"/>
      <c r="AG10" s="25"/>
      <c r="AH10" s="25"/>
      <c r="AI10" s="26"/>
    </row>
    <row r="11" spans="1:35" ht="16.5" customHeight="1">
      <c r="A11" s="20" t="s">
        <v>48</v>
      </c>
      <c r="B11" s="21" t="s">
        <v>49</v>
      </c>
      <c r="C11" s="22">
        <f t="shared" ref="C11:C40" si="4">D11+H11+L11+R11</f>
        <v>2468583862</v>
      </c>
      <c r="D11" s="22">
        <v>2193537862</v>
      </c>
      <c r="E11" s="22">
        <v>1858500929</v>
      </c>
      <c r="F11" s="23">
        <f t="shared" si="0"/>
        <v>84.726184179263555</v>
      </c>
      <c r="G11" s="23">
        <v>84.726184179263555</v>
      </c>
      <c r="H11" s="22">
        <v>275046000</v>
      </c>
      <c r="I11" s="22">
        <v>234311652</v>
      </c>
      <c r="J11" s="24">
        <f t="shared" si="1"/>
        <v>85.189987129425631</v>
      </c>
      <c r="K11" s="24">
        <v>85.189987129425631</v>
      </c>
      <c r="L11" s="22">
        <v>0</v>
      </c>
      <c r="M11" s="65">
        <v>0</v>
      </c>
      <c r="N11" s="62"/>
      <c r="O11" s="63"/>
      <c r="P11" s="20" t="s">
        <v>45</v>
      </c>
      <c r="Q11" s="20" t="s">
        <v>45</v>
      </c>
      <c r="R11" s="22">
        <v>0</v>
      </c>
      <c r="S11" s="65">
        <v>0</v>
      </c>
      <c r="T11" s="62"/>
      <c r="U11" s="63"/>
      <c r="V11" s="64" t="s">
        <v>45</v>
      </c>
      <c r="W11" s="62"/>
      <c r="X11" s="63"/>
      <c r="Y11" s="20" t="s">
        <v>45</v>
      </c>
      <c r="Z11" s="22">
        <f t="shared" si="2"/>
        <v>2092812581</v>
      </c>
      <c r="AA11" s="61">
        <f t="shared" si="3"/>
        <v>84.777860424982393</v>
      </c>
      <c r="AB11" s="62"/>
      <c r="AC11" s="63"/>
      <c r="AD11" s="24">
        <v>84.777860424982393</v>
      </c>
      <c r="AE11" s="27">
        <v>950229000</v>
      </c>
      <c r="AF11" s="28">
        <v>905722313</v>
      </c>
      <c r="AG11" s="29">
        <f t="shared" ref="AG11:AG40" si="5">AF11/AE11*100</f>
        <v>95.316214617739519</v>
      </c>
      <c r="AH11" s="29">
        <v>95.316214617739519</v>
      </c>
      <c r="AI11" s="26"/>
    </row>
    <row r="12" spans="1:35" ht="16.5" customHeight="1">
      <c r="A12" s="20" t="s">
        <v>50</v>
      </c>
      <c r="B12" s="21" t="s">
        <v>51</v>
      </c>
      <c r="C12" s="22">
        <f t="shared" si="4"/>
        <v>3377134647</v>
      </c>
      <c r="D12" s="22">
        <v>3187134647</v>
      </c>
      <c r="E12" s="22">
        <v>2862516160</v>
      </c>
      <c r="F12" s="23">
        <f t="shared" si="0"/>
        <v>89.81472316189847</v>
      </c>
      <c r="G12" s="23">
        <v>89.81472316189847</v>
      </c>
      <c r="H12" s="22">
        <v>190000000</v>
      </c>
      <c r="I12" s="22">
        <v>146336000</v>
      </c>
      <c r="J12" s="24">
        <f t="shared" si="1"/>
        <v>77.018947368421053</v>
      </c>
      <c r="K12" s="24">
        <v>77.018947368421053</v>
      </c>
      <c r="L12" s="22">
        <v>0</v>
      </c>
      <c r="M12" s="65">
        <v>0</v>
      </c>
      <c r="N12" s="62"/>
      <c r="O12" s="63"/>
      <c r="P12" s="20" t="s">
        <v>45</v>
      </c>
      <c r="Q12" s="20" t="s">
        <v>45</v>
      </c>
      <c r="R12" s="22">
        <v>0</v>
      </c>
      <c r="S12" s="65">
        <v>0</v>
      </c>
      <c r="T12" s="62"/>
      <c r="U12" s="63"/>
      <c r="V12" s="64" t="s">
        <v>45</v>
      </c>
      <c r="W12" s="62"/>
      <c r="X12" s="63"/>
      <c r="Y12" s="20" t="s">
        <v>45</v>
      </c>
      <c r="Z12" s="22">
        <f t="shared" si="2"/>
        <v>3008852160</v>
      </c>
      <c r="AA12" s="61">
        <f t="shared" si="3"/>
        <v>89.094823704256058</v>
      </c>
      <c r="AB12" s="62"/>
      <c r="AC12" s="63"/>
      <c r="AD12" s="24">
        <v>89.094823704256058</v>
      </c>
      <c r="AE12" s="27">
        <v>890840000</v>
      </c>
      <c r="AF12" s="28">
        <v>851490046</v>
      </c>
      <c r="AG12" s="29">
        <f t="shared" si="5"/>
        <v>95.582825872210492</v>
      </c>
      <c r="AH12" s="29">
        <v>95.582825872210492</v>
      </c>
      <c r="AI12" s="26"/>
    </row>
    <row r="13" spans="1:35" ht="16.5" customHeight="1">
      <c r="A13" s="20" t="s">
        <v>52</v>
      </c>
      <c r="B13" s="21" t="s">
        <v>53</v>
      </c>
      <c r="C13" s="22">
        <f t="shared" si="4"/>
        <v>1670777217</v>
      </c>
      <c r="D13" s="30">
        <v>1508255717</v>
      </c>
      <c r="E13" s="31">
        <v>1414292748</v>
      </c>
      <c r="F13" s="23">
        <f t="shared" si="0"/>
        <v>93.770090314201013</v>
      </c>
      <c r="G13" s="23">
        <v>93.770090314201013</v>
      </c>
      <c r="H13" s="22">
        <v>162521500</v>
      </c>
      <c r="I13" s="32">
        <v>155571350</v>
      </c>
      <c r="J13" s="24">
        <f t="shared" si="1"/>
        <v>95.723550422559484</v>
      </c>
      <c r="K13" s="24">
        <v>95.723550422559484</v>
      </c>
      <c r="L13" s="22">
        <v>0</v>
      </c>
      <c r="M13" s="65">
        <v>0</v>
      </c>
      <c r="N13" s="62"/>
      <c r="O13" s="63"/>
      <c r="P13" s="20" t="s">
        <v>45</v>
      </c>
      <c r="Q13" s="20" t="s">
        <v>45</v>
      </c>
      <c r="R13" s="22">
        <v>0</v>
      </c>
      <c r="S13" s="65">
        <v>0</v>
      </c>
      <c r="T13" s="62"/>
      <c r="U13" s="63"/>
      <c r="V13" s="64" t="s">
        <v>45</v>
      </c>
      <c r="W13" s="62"/>
      <c r="X13" s="63"/>
      <c r="Y13" s="20" t="s">
        <v>45</v>
      </c>
      <c r="Z13" s="22">
        <f t="shared" si="2"/>
        <v>1569864098</v>
      </c>
      <c r="AA13" s="61">
        <f t="shared" si="3"/>
        <v>93.960109225023018</v>
      </c>
      <c r="AB13" s="62"/>
      <c r="AC13" s="63"/>
      <c r="AD13" s="24">
        <v>93.960109225023018</v>
      </c>
      <c r="AE13" s="27">
        <v>712671000</v>
      </c>
      <c r="AF13" s="28">
        <v>689725426</v>
      </c>
      <c r="AG13" s="29">
        <f t="shared" si="5"/>
        <v>96.780341279496426</v>
      </c>
      <c r="AH13" s="29">
        <v>96.780341279496426</v>
      </c>
      <c r="AI13" s="26"/>
    </row>
    <row r="14" spans="1:35" ht="16.5" customHeight="1">
      <c r="A14" s="20" t="s">
        <v>54</v>
      </c>
      <c r="B14" s="21" t="s">
        <v>55</v>
      </c>
      <c r="C14" s="22">
        <f t="shared" si="4"/>
        <v>2408569262</v>
      </c>
      <c r="D14" s="22">
        <v>2195402092</v>
      </c>
      <c r="E14" s="22">
        <v>1874420489</v>
      </c>
      <c r="F14" s="23">
        <f t="shared" si="0"/>
        <v>85.379370632393474</v>
      </c>
      <c r="G14" s="23">
        <v>85.379370632393474</v>
      </c>
      <c r="H14" s="22">
        <v>213167170</v>
      </c>
      <c r="I14" s="22">
        <v>194864000</v>
      </c>
      <c r="J14" s="24">
        <f t="shared" si="1"/>
        <v>91.413701274919589</v>
      </c>
      <c r="K14" s="24">
        <v>91.413701274919589</v>
      </c>
      <c r="L14" s="22">
        <v>0</v>
      </c>
      <c r="M14" s="65">
        <v>0</v>
      </c>
      <c r="N14" s="62"/>
      <c r="O14" s="63"/>
      <c r="P14" s="20" t="s">
        <v>45</v>
      </c>
      <c r="Q14" s="20" t="s">
        <v>45</v>
      </c>
      <c r="R14" s="22">
        <v>0</v>
      </c>
      <c r="S14" s="65">
        <v>0</v>
      </c>
      <c r="T14" s="62"/>
      <c r="U14" s="63"/>
      <c r="V14" s="64" t="s">
        <v>45</v>
      </c>
      <c r="W14" s="62"/>
      <c r="X14" s="63"/>
      <c r="Y14" s="20" t="s">
        <v>45</v>
      </c>
      <c r="Z14" s="22">
        <f t="shared" si="2"/>
        <v>2069284489</v>
      </c>
      <c r="AA14" s="61">
        <f t="shared" si="3"/>
        <v>85.913430917146698</v>
      </c>
      <c r="AB14" s="62"/>
      <c r="AC14" s="63"/>
      <c r="AD14" s="24">
        <v>85.913430917146698</v>
      </c>
      <c r="AE14" s="27">
        <v>950229000</v>
      </c>
      <c r="AF14" s="28">
        <v>924995448</v>
      </c>
      <c r="AG14" s="29">
        <f t="shared" si="5"/>
        <v>97.344476752445985</v>
      </c>
      <c r="AH14" s="29">
        <v>97.344476752445985</v>
      </c>
      <c r="AI14" s="26"/>
    </row>
    <row r="15" spans="1:35" ht="16.5" customHeight="1">
      <c r="A15" s="20" t="s">
        <v>56</v>
      </c>
      <c r="B15" s="21" t="s">
        <v>57</v>
      </c>
      <c r="C15" s="22">
        <f t="shared" si="4"/>
        <v>4075206435</v>
      </c>
      <c r="D15" s="22">
        <v>3924006435</v>
      </c>
      <c r="E15" s="22">
        <v>3541299455</v>
      </c>
      <c r="F15" s="23">
        <f t="shared" si="0"/>
        <v>90.247034852275917</v>
      </c>
      <c r="G15" s="23">
        <v>90.247034852275917</v>
      </c>
      <c r="H15" s="22">
        <v>151200000</v>
      </c>
      <c r="I15" s="22">
        <v>140252322</v>
      </c>
      <c r="J15" s="24">
        <f t="shared" si="1"/>
        <v>92.759472222222215</v>
      </c>
      <c r="K15" s="24">
        <v>92.759472222222215</v>
      </c>
      <c r="L15" s="22">
        <v>0</v>
      </c>
      <c r="M15" s="65">
        <v>0</v>
      </c>
      <c r="N15" s="62"/>
      <c r="O15" s="63"/>
      <c r="P15" s="20" t="s">
        <v>45</v>
      </c>
      <c r="Q15" s="20" t="s">
        <v>45</v>
      </c>
      <c r="R15" s="22">
        <v>0</v>
      </c>
      <c r="S15" s="65">
        <v>0</v>
      </c>
      <c r="T15" s="62"/>
      <c r="U15" s="63"/>
      <c r="V15" s="64" t="s">
        <v>45</v>
      </c>
      <c r="W15" s="62"/>
      <c r="X15" s="63"/>
      <c r="Y15" s="20" t="s">
        <v>45</v>
      </c>
      <c r="Z15" s="22">
        <f t="shared" si="2"/>
        <v>3681551777</v>
      </c>
      <c r="AA15" s="61">
        <f t="shared" si="3"/>
        <v>90.340252346013969</v>
      </c>
      <c r="AB15" s="62"/>
      <c r="AC15" s="63"/>
      <c r="AD15" s="24">
        <v>90.340252346013969</v>
      </c>
      <c r="AE15" s="27">
        <v>1247176000</v>
      </c>
      <c r="AF15" s="28">
        <v>1202301327</v>
      </c>
      <c r="AG15" s="29">
        <f t="shared" si="5"/>
        <v>96.401897326439894</v>
      </c>
      <c r="AH15" s="29">
        <v>96.401897326439894</v>
      </c>
      <c r="AI15" s="26"/>
    </row>
    <row r="16" spans="1:35" ht="16.5" customHeight="1">
      <c r="A16" s="20" t="s">
        <v>58</v>
      </c>
      <c r="B16" s="21" t="s">
        <v>59</v>
      </c>
      <c r="C16" s="22">
        <f t="shared" si="4"/>
        <v>1970109093</v>
      </c>
      <c r="D16" s="22">
        <v>1780609093</v>
      </c>
      <c r="E16" s="22">
        <v>1583705828</v>
      </c>
      <c r="F16" s="23">
        <f t="shared" si="0"/>
        <v>88.941802792422337</v>
      </c>
      <c r="G16" s="23">
        <v>88.941802792422337</v>
      </c>
      <c r="H16" s="22">
        <v>189500000</v>
      </c>
      <c r="I16" s="22">
        <v>126075590</v>
      </c>
      <c r="J16" s="24">
        <f t="shared" si="1"/>
        <v>66.530654353561999</v>
      </c>
      <c r="K16" s="24">
        <v>66.530654353561999</v>
      </c>
      <c r="L16" s="22">
        <v>0</v>
      </c>
      <c r="M16" s="65">
        <v>0</v>
      </c>
      <c r="N16" s="62"/>
      <c r="O16" s="63"/>
      <c r="P16" s="20" t="s">
        <v>45</v>
      </c>
      <c r="Q16" s="20" t="s">
        <v>45</v>
      </c>
      <c r="R16" s="22">
        <v>0</v>
      </c>
      <c r="S16" s="65">
        <v>0</v>
      </c>
      <c r="T16" s="62"/>
      <c r="U16" s="63"/>
      <c r="V16" s="64" t="s">
        <v>45</v>
      </c>
      <c r="W16" s="62"/>
      <c r="X16" s="63"/>
      <c r="Y16" s="20" t="s">
        <v>45</v>
      </c>
      <c r="Z16" s="22">
        <f t="shared" si="2"/>
        <v>1709781418</v>
      </c>
      <c r="AA16" s="61">
        <f t="shared" si="3"/>
        <v>86.786128954738047</v>
      </c>
      <c r="AB16" s="62"/>
      <c r="AC16" s="63"/>
      <c r="AD16" s="24">
        <v>86.786128954738047</v>
      </c>
      <c r="AE16" s="27">
        <v>950229000</v>
      </c>
      <c r="AF16" s="28">
        <v>904188010</v>
      </c>
      <c r="AG16" s="29">
        <f t="shared" si="5"/>
        <v>95.154747960754733</v>
      </c>
      <c r="AH16" s="29">
        <v>95.154747960754733</v>
      </c>
      <c r="AI16" s="26"/>
    </row>
    <row r="17" spans="1:35" ht="16.5" customHeight="1">
      <c r="A17" s="20" t="s">
        <v>60</v>
      </c>
      <c r="B17" s="21" t="s">
        <v>61</v>
      </c>
      <c r="C17" s="22">
        <f t="shared" si="4"/>
        <v>1303338671</v>
      </c>
      <c r="D17" s="22">
        <v>1194583728</v>
      </c>
      <c r="E17" s="22">
        <v>914317246</v>
      </c>
      <c r="F17" s="23">
        <f t="shared" si="0"/>
        <v>76.538565239857348</v>
      </c>
      <c r="G17" s="23">
        <v>76.538565239857348</v>
      </c>
      <c r="H17" s="22">
        <v>108754943</v>
      </c>
      <c r="I17" s="22">
        <v>56176350</v>
      </c>
      <c r="J17" s="24">
        <f t="shared" si="1"/>
        <v>51.654065967374009</v>
      </c>
      <c r="K17" s="24">
        <v>51.654065967374009</v>
      </c>
      <c r="L17" s="22">
        <v>0</v>
      </c>
      <c r="M17" s="65">
        <v>0</v>
      </c>
      <c r="N17" s="62"/>
      <c r="O17" s="63"/>
      <c r="P17" s="20" t="s">
        <v>45</v>
      </c>
      <c r="Q17" s="20" t="s">
        <v>45</v>
      </c>
      <c r="R17" s="22">
        <v>0</v>
      </c>
      <c r="S17" s="65">
        <v>0</v>
      </c>
      <c r="T17" s="62"/>
      <c r="U17" s="63"/>
      <c r="V17" s="64" t="s">
        <v>45</v>
      </c>
      <c r="W17" s="62"/>
      <c r="X17" s="63"/>
      <c r="Y17" s="20" t="s">
        <v>45</v>
      </c>
      <c r="Z17" s="22">
        <f t="shared" si="2"/>
        <v>970493596</v>
      </c>
      <c r="AA17" s="61">
        <f t="shared" si="3"/>
        <v>74.462119293627566</v>
      </c>
      <c r="AB17" s="62"/>
      <c r="AC17" s="63"/>
      <c r="AD17" s="24">
        <v>74.462119293627566</v>
      </c>
      <c r="AE17" s="27">
        <v>593892000</v>
      </c>
      <c r="AF17" s="28">
        <v>570179593</v>
      </c>
      <c r="AG17" s="29">
        <f t="shared" si="5"/>
        <v>96.007286341624393</v>
      </c>
      <c r="AH17" s="29">
        <v>96.007286341624393</v>
      </c>
      <c r="AI17" s="26"/>
    </row>
    <row r="18" spans="1:35" ht="16.5" customHeight="1">
      <c r="A18" s="20" t="s">
        <v>62</v>
      </c>
      <c r="B18" s="21" t="s">
        <v>63</v>
      </c>
      <c r="C18" s="22">
        <f t="shared" si="4"/>
        <v>3325877184</v>
      </c>
      <c r="D18" s="22">
        <v>3000950640</v>
      </c>
      <c r="E18" s="22">
        <v>2818077039</v>
      </c>
      <c r="F18" s="23">
        <f t="shared" si="0"/>
        <v>93.906144320987565</v>
      </c>
      <c r="G18" s="23">
        <v>93.906144320987565</v>
      </c>
      <c r="H18" s="22">
        <v>324926544</v>
      </c>
      <c r="I18" s="22">
        <v>299797450</v>
      </c>
      <c r="J18" s="24">
        <f t="shared" si="1"/>
        <v>92.266223100566378</v>
      </c>
      <c r="K18" s="24">
        <v>92.266223100566378</v>
      </c>
      <c r="L18" s="22">
        <v>0</v>
      </c>
      <c r="M18" s="65">
        <v>0</v>
      </c>
      <c r="N18" s="62"/>
      <c r="O18" s="63"/>
      <c r="P18" s="20" t="s">
        <v>45</v>
      </c>
      <c r="Q18" s="20" t="s">
        <v>45</v>
      </c>
      <c r="R18" s="22">
        <v>0</v>
      </c>
      <c r="S18" s="65">
        <v>0</v>
      </c>
      <c r="T18" s="62"/>
      <c r="U18" s="63"/>
      <c r="V18" s="64" t="s">
        <v>45</v>
      </c>
      <c r="W18" s="62"/>
      <c r="X18" s="63"/>
      <c r="Y18" s="20" t="s">
        <v>45</v>
      </c>
      <c r="Z18" s="22">
        <f t="shared" si="2"/>
        <v>3117874489</v>
      </c>
      <c r="AA18" s="61">
        <f t="shared" si="3"/>
        <v>93.745929765517161</v>
      </c>
      <c r="AB18" s="62"/>
      <c r="AC18" s="63"/>
      <c r="AD18" s="24">
        <v>93.745929765517161</v>
      </c>
      <c r="AE18" s="27">
        <v>1069008000</v>
      </c>
      <c r="AF18" s="28">
        <v>999056813</v>
      </c>
      <c r="AG18" s="29">
        <f t="shared" si="5"/>
        <v>93.456439334410973</v>
      </c>
      <c r="AH18" s="29">
        <v>93.456439334410973</v>
      </c>
      <c r="AI18" s="26"/>
    </row>
    <row r="19" spans="1:35" ht="16.5" customHeight="1">
      <c r="A19" s="20" t="s">
        <v>64</v>
      </c>
      <c r="B19" s="21" t="s">
        <v>65</v>
      </c>
      <c r="C19" s="22">
        <f t="shared" si="4"/>
        <v>1676747429</v>
      </c>
      <c r="D19" s="22">
        <v>1541806665</v>
      </c>
      <c r="E19" s="22">
        <v>1335792967</v>
      </c>
      <c r="F19" s="23">
        <f t="shared" si="0"/>
        <v>86.638162703752485</v>
      </c>
      <c r="G19" s="23">
        <v>86.638162703752485</v>
      </c>
      <c r="H19" s="22">
        <v>134940764</v>
      </c>
      <c r="I19" s="22">
        <v>70632420</v>
      </c>
      <c r="J19" s="24">
        <f t="shared" si="1"/>
        <v>52.343278566290017</v>
      </c>
      <c r="K19" s="24">
        <v>52.343278566290017</v>
      </c>
      <c r="L19" s="22">
        <v>0</v>
      </c>
      <c r="M19" s="65">
        <v>0</v>
      </c>
      <c r="N19" s="62"/>
      <c r="O19" s="63"/>
      <c r="P19" s="20" t="s">
        <v>45</v>
      </c>
      <c r="Q19" s="20" t="s">
        <v>45</v>
      </c>
      <c r="R19" s="22">
        <v>0</v>
      </c>
      <c r="S19" s="65">
        <v>0</v>
      </c>
      <c r="T19" s="62"/>
      <c r="U19" s="63"/>
      <c r="V19" s="64" t="s">
        <v>45</v>
      </c>
      <c r="W19" s="62"/>
      <c r="X19" s="63"/>
      <c r="Y19" s="20" t="s">
        <v>45</v>
      </c>
      <c r="Z19" s="22">
        <f t="shared" si="2"/>
        <v>1406425387</v>
      </c>
      <c r="AA19" s="61">
        <f t="shared" si="3"/>
        <v>83.878189563635232</v>
      </c>
      <c r="AB19" s="62"/>
      <c r="AC19" s="63"/>
      <c r="AD19" s="24">
        <v>83.878189563635232</v>
      </c>
      <c r="AE19" s="27">
        <v>653281000</v>
      </c>
      <c r="AF19" s="28">
        <v>630695929</v>
      </c>
      <c r="AG19" s="29">
        <f t="shared" si="5"/>
        <v>96.542824450734059</v>
      </c>
      <c r="AH19" s="29">
        <v>96.542824450734059</v>
      </c>
      <c r="AI19" s="26"/>
    </row>
    <row r="20" spans="1:35" ht="16.5" customHeight="1">
      <c r="A20" s="20" t="s">
        <v>66</v>
      </c>
      <c r="B20" s="21" t="s">
        <v>67</v>
      </c>
      <c r="C20" s="22">
        <f t="shared" si="4"/>
        <v>2677984614</v>
      </c>
      <c r="D20" s="33">
        <v>2495846940</v>
      </c>
      <c r="E20" s="22">
        <v>2376640850</v>
      </c>
      <c r="F20" s="23">
        <f t="shared" si="0"/>
        <v>95.223822098642003</v>
      </c>
      <c r="G20" s="23">
        <v>95.223822098642003</v>
      </c>
      <c r="H20" s="22">
        <v>182137674</v>
      </c>
      <c r="I20" s="22">
        <v>181488552</v>
      </c>
      <c r="J20" s="24">
        <f t="shared" si="1"/>
        <v>99.643609152491976</v>
      </c>
      <c r="K20" s="24">
        <v>99.643609152491976</v>
      </c>
      <c r="L20" s="22">
        <v>0</v>
      </c>
      <c r="M20" s="65">
        <v>0</v>
      </c>
      <c r="N20" s="62"/>
      <c r="O20" s="63"/>
      <c r="P20" s="20" t="s">
        <v>45</v>
      </c>
      <c r="Q20" s="20" t="s">
        <v>45</v>
      </c>
      <c r="R20" s="22">
        <v>0</v>
      </c>
      <c r="S20" s="65">
        <v>0</v>
      </c>
      <c r="T20" s="62"/>
      <c r="U20" s="63"/>
      <c r="V20" s="64" t="s">
        <v>45</v>
      </c>
      <c r="W20" s="62"/>
      <c r="X20" s="63"/>
      <c r="Y20" s="20" t="s">
        <v>45</v>
      </c>
      <c r="Z20" s="22">
        <f t="shared" si="2"/>
        <v>2558129402</v>
      </c>
      <c r="AA20" s="61">
        <f t="shared" si="3"/>
        <v>95.524424921135861</v>
      </c>
      <c r="AB20" s="62"/>
      <c r="AC20" s="63"/>
      <c r="AD20" s="24">
        <v>95.524424921135861</v>
      </c>
      <c r="AE20" s="27">
        <v>593892000</v>
      </c>
      <c r="AF20" s="28">
        <v>569955536</v>
      </c>
      <c r="AG20" s="29">
        <f t="shared" si="5"/>
        <v>95.969559448519263</v>
      </c>
      <c r="AH20" s="29">
        <v>95.969559448519263</v>
      </c>
      <c r="AI20" s="26"/>
    </row>
    <row r="21" spans="1:35" ht="16.5" customHeight="1">
      <c r="A21" s="20" t="s">
        <v>68</v>
      </c>
      <c r="B21" s="21" t="s">
        <v>69</v>
      </c>
      <c r="C21" s="22">
        <f t="shared" si="4"/>
        <v>3812070552</v>
      </c>
      <c r="D21" s="22">
        <v>3317070552</v>
      </c>
      <c r="E21" s="22">
        <v>2529340405</v>
      </c>
      <c r="F21" s="23">
        <f t="shared" si="0"/>
        <v>76.252234173160872</v>
      </c>
      <c r="G21" s="23">
        <v>76.252234173160872</v>
      </c>
      <c r="H21" s="22">
        <v>495000000</v>
      </c>
      <c r="I21" s="22">
        <v>417993131</v>
      </c>
      <c r="J21" s="24">
        <f t="shared" si="1"/>
        <v>84.443056767676765</v>
      </c>
      <c r="K21" s="24">
        <v>84.443056767676765</v>
      </c>
      <c r="L21" s="22">
        <v>0</v>
      </c>
      <c r="M21" s="65">
        <v>0</v>
      </c>
      <c r="N21" s="62"/>
      <c r="O21" s="63"/>
      <c r="P21" s="20" t="s">
        <v>45</v>
      </c>
      <c r="Q21" s="20" t="s">
        <v>45</v>
      </c>
      <c r="R21" s="22">
        <v>0</v>
      </c>
      <c r="S21" s="65">
        <v>0</v>
      </c>
      <c r="T21" s="62"/>
      <c r="U21" s="63"/>
      <c r="V21" s="64" t="s">
        <v>45</v>
      </c>
      <c r="W21" s="62"/>
      <c r="X21" s="63"/>
      <c r="Y21" s="20" t="s">
        <v>45</v>
      </c>
      <c r="Z21" s="22">
        <f t="shared" si="2"/>
        <v>2947333536</v>
      </c>
      <c r="AA21" s="61">
        <f t="shared" si="3"/>
        <v>77.315818156977272</v>
      </c>
      <c r="AB21" s="62"/>
      <c r="AC21" s="63"/>
      <c r="AD21" s="24">
        <v>77.315818156977272</v>
      </c>
      <c r="AE21" s="27">
        <v>950229000</v>
      </c>
      <c r="AF21" s="28">
        <v>892190939</v>
      </c>
      <c r="AG21" s="29">
        <f t="shared" si="5"/>
        <v>93.892202721659729</v>
      </c>
      <c r="AH21" s="29">
        <v>93.892202721659729</v>
      </c>
      <c r="AI21" s="26"/>
    </row>
    <row r="22" spans="1:35" ht="16.5" customHeight="1">
      <c r="A22" s="20" t="s">
        <v>70</v>
      </c>
      <c r="B22" s="21" t="s">
        <v>71</v>
      </c>
      <c r="C22" s="22">
        <f t="shared" si="4"/>
        <v>1902629317</v>
      </c>
      <c r="D22" s="22">
        <v>1707629317</v>
      </c>
      <c r="E22" s="22">
        <v>1599075679</v>
      </c>
      <c r="F22" s="23">
        <f t="shared" si="0"/>
        <v>93.643020946096811</v>
      </c>
      <c r="G22" s="23">
        <v>93.643020946096811</v>
      </c>
      <c r="H22" s="22">
        <v>195000000</v>
      </c>
      <c r="I22" s="22">
        <v>192305000</v>
      </c>
      <c r="J22" s="24">
        <f t="shared" si="1"/>
        <v>98.617948717948721</v>
      </c>
      <c r="K22" s="24">
        <v>98.617948717948721</v>
      </c>
      <c r="L22" s="22">
        <v>0</v>
      </c>
      <c r="M22" s="65">
        <v>0</v>
      </c>
      <c r="N22" s="62"/>
      <c r="O22" s="63"/>
      <c r="P22" s="20" t="s">
        <v>45</v>
      </c>
      <c r="Q22" s="20" t="s">
        <v>45</v>
      </c>
      <c r="R22" s="22">
        <v>0</v>
      </c>
      <c r="S22" s="65">
        <v>0</v>
      </c>
      <c r="T22" s="62"/>
      <c r="U22" s="63"/>
      <c r="V22" s="64" t="s">
        <v>45</v>
      </c>
      <c r="W22" s="62"/>
      <c r="X22" s="63"/>
      <c r="Y22" s="20" t="s">
        <v>45</v>
      </c>
      <c r="Z22" s="22">
        <f t="shared" si="2"/>
        <v>1791380679</v>
      </c>
      <c r="AA22" s="61">
        <f t="shared" si="3"/>
        <v>94.152900041747856</v>
      </c>
      <c r="AB22" s="62"/>
      <c r="AC22" s="63"/>
      <c r="AD22" s="24">
        <v>94.152900041747856</v>
      </c>
      <c r="AE22" s="27">
        <v>890840000</v>
      </c>
      <c r="AF22" s="28">
        <v>839941907</v>
      </c>
      <c r="AG22" s="29">
        <f t="shared" si="5"/>
        <v>94.286505657581614</v>
      </c>
      <c r="AH22" s="29">
        <v>94.286505657581614</v>
      </c>
      <c r="AI22" s="26"/>
    </row>
    <row r="23" spans="1:35" ht="16.5" customHeight="1">
      <c r="A23" s="20" t="s">
        <v>72</v>
      </c>
      <c r="B23" s="21" t="s">
        <v>73</v>
      </c>
      <c r="C23" s="22">
        <f t="shared" si="4"/>
        <v>2417606752</v>
      </c>
      <c r="D23" s="22">
        <v>1957806752</v>
      </c>
      <c r="E23" s="22">
        <v>1872649239</v>
      </c>
      <c r="F23" s="23">
        <f t="shared" si="0"/>
        <v>95.650361665521515</v>
      </c>
      <c r="G23" s="23">
        <v>95.650361665521515</v>
      </c>
      <c r="H23" s="22">
        <v>459800000</v>
      </c>
      <c r="I23" s="22">
        <v>281450600</v>
      </c>
      <c r="J23" s="24">
        <f t="shared" si="1"/>
        <v>61.211526750761202</v>
      </c>
      <c r="K23" s="24">
        <v>61.211526750761202</v>
      </c>
      <c r="L23" s="22">
        <v>0</v>
      </c>
      <c r="M23" s="65">
        <v>0</v>
      </c>
      <c r="N23" s="62"/>
      <c r="O23" s="63"/>
      <c r="P23" s="20" t="s">
        <v>45</v>
      </c>
      <c r="Q23" s="20" t="s">
        <v>45</v>
      </c>
      <c r="R23" s="22">
        <v>0</v>
      </c>
      <c r="S23" s="65">
        <v>0</v>
      </c>
      <c r="T23" s="62"/>
      <c r="U23" s="63"/>
      <c r="V23" s="64" t="s">
        <v>45</v>
      </c>
      <c r="W23" s="62"/>
      <c r="X23" s="63"/>
      <c r="Y23" s="20" t="s">
        <v>45</v>
      </c>
      <c r="Z23" s="22">
        <f t="shared" si="2"/>
        <v>2154099839</v>
      </c>
      <c r="AA23" s="61">
        <f t="shared" si="3"/>
        <v>89.100505581314664</v>
      </c>
      <c r="AB23" s="62"/>
      <c r="AC23" s="63"/>
      <c r="AD23" s="24">
        <v>89.100505581314664</v>
      </c>
      <c r="AE23" s="27">
        <v>712671000</v>
      </c>
      <c r="AF23" s="28">
        <v>685188448</v>
      </c>
      <c r="AG23" s="29">
        <f t="shared" si="5"/>
        <v>96.143725225244197</v>
      </c>
      <c r="AH23" s="29">
        <v>96.143725225244197</v>
      </c>
      <c r="AI23" s="26"/>
    </row>
    <row r="24" spans="1:35" ht="16.5" customHeight="1">
      <c r="A24" s="20" t="s">
        <v>74</v>
      </c>
      <c r="B24" s="21" t="s">
        <v>75</v>
      </c>
      <c r="C24" s="22">
        <f t="shared" si="4"/>
        <v>1434319857</v>
      </c>
      <c r="D24" s="22">
        <v>1214319857</v>
      </c>
      <c r="E24" s="22">
        <v>1001859638</v>
      </c>
      <c r="F24" s="23">
        <f t="shared" si="0"/>
        <v>82.503768033169862</v>
      </c>
      <c r="G24" s="23">
        <v>82.503768033169862</v>
      </c>
      <c r="H24" s="22">
        <v>220000000</v>
      </c>
      <c r="I24" s="22">
        <v>180892158</v>
      </c>
      <c r="J24" s="24">
        <f t="shared" si="1"/>
        <v>82.223708181818182</v>
      </c>
      <c r="K24" s="24">
        <v>82.223708181818182</v>
      </c>
      <c r="L24" s="22">
        <v>0</v>
      </c>
      <c r="M24" s="65">
        <v>0</v>
      </c>
      <c r="N24" s="62"/>
      <c r="O24" s="63"/>
      <c r="P24" s="20" t="s">
        <v>45</v>
      </c>
      <c r="Q24" s="20" t="s">
        <v>45</v>
      </c>
      <c r="R24" s="22">
        <v>0</v>
      </c>
      <c r="S24" s="65">
        <v>0</v>
      </c>
      <c r="T24" s="62"/>
      <c r="U24" s="63"/>
      <c r="V24" s="64" t="s">
        <v>45</v>
      </c>
      <c r="W24" s="62"/>
      <c r="X24" s="63"/>
      <c r="Y24" s="20" t="s">
        <v>45</v>
      </c>
      <c r="Z24" s="22">
        <f t="shared" si="2"/>
        <v>1182751796</v>
      </c>
      <c r="AA24" s="61">
        <f t="shared" si="3"/>
        <v>82.460811668174514</v>
      </c>
      <c r="AB24" s="62"/>
      <c r="AC24" s="63"/>
      <c r="AD24" s="24">
        <v>82.460811668174514</v>
      </c>
      <c r="AE24" s="27">
        <v>593892000</v>
      </c>
      <c r="AF24" s="28">
        <v>541322900</v>
      </c>
      <c r="AG24" s="29">
        <f t="shared" si="5"/>
        <v>91.148373778397414</v>
      </c>
      <c r="AH24" s="29">
        <v>91.148373778397414</v>
      </c>
      <c r="AI24" s="26"/>
    </row>
    <row r="25" spans="1:35" ht="16.5" customHeight="1">
      <c r="A25" s="20" t="s">
        <v>76</v>
      </c>
      <c r="B25" s="21" t="s">
        <v>77</v>
      </c>
      <c r="C25" s="22">
        <f t="shared" si="4"/>
        <v>2144292424</v>
      </c>
      <c r="D25" s="22">
        <v>1671192424</v>
      </c>
      <c r="E25" s="22">
        <v>1605105121</v>
      </c>
      <c r="F25" s="23">
        <f t="shared" si="0"/>
        <v>96.045500084196163</v>
      </c>
      <c r="G25" s="23">
        <v>96.045500084196163</v>
      </c>
      <c r="H25" s="22">
        <v>473100000</v>
      </c>
      <c r="I25" s="22">
        <v>438345923</v>
      </c>
      <c r="J25" s="24">
        <f t="shared" si="1"/>
        <v>92.653968082857745</v>
      </c>
      <c r="K25" s="24">
        <v>92.653968082857745</v>
      </c>
      <c r="L25" s="22">
        <v>0</v>
      </c>
      <c r="M25" s="65">
        <v>0</v>
      </c>
      <c r="N25" s="62"/>
      <c r="O25" s="63"/>
      <c r="P25" s="20" t="s">
        <v>45</v>
      </c>
      <c r="Q25" s="20" t="s">
        <v>45</v>
      </c>
      <c r="R25" s="22">
        <v>0</v>
      </c>
      <c r="S25" s="65">
        <v>0</v>
      </c>
      <c r="T25" s="62"/>
      <c r="U25" s="63"/>
      <c r="V25" s="64" t="s">
        <v>45</v>
      </c>
      <c r="W25" s="62"/>
      <c r="X25" s="63"/>
      <c r="Y25" s="20" t="s">
        <v>45</v>
      </c>
      <c r="Z25" s="22">
        <f t="shared" si="2"/>
        <v>2043451044</v>
      </c>
      <c r="AA25" s="61">
        <f t="shared" si="3"/>
        <v>95.297218846117602</v>
      </c>
      <c r="AB25" s="62"/>
      <c r="AC25" s="63"/>
      <c r="AD25" s="24">
        <v>95.297218846117602</v>
      </c>
      <c r="AE25" s="27">
        <v>950229000</v>
      </c>
      <c r="AF25" s="28">
        <v>903033695</v>
      </c>
      <c r="AG25" s="29">
        <f t="shared" si="5"/>
        <v>95.033270401134885</v>
      </c>
      <c r="AH25" s="29">
        <v>95.033270401134885</v>
      </c>
      <c r="AI25" s="26"/>
    </row>
    <row r="26" spans="1:35" ht="16.5" customHeight="1">
      <c r="A26" s="20" t="s">
        <v>78</v>
      </c>
      <c r="B26" s="21" t="s">
        <v>79</v>
      </c>
      <c r="C26" s="22">
        <f t="shared" si="4"/>
        <v>1614515512</v>
      </c>
      <c r="D26" s="22">
        <v>1463915512</v>
      </c>
      <c r="E26" s="22">
        <v>1461685083</v>
      </c>
      <c r="F26" s="23">
        <f t="shared" si="0"/>
        <v>99.847639499566966</v>
      </c>
      <c r="G26" s="23">
        <v>99.847639499566966</v>
      </c>
      <c r="H26" s="22">
        <v>150600000</v>
      </c>
      <c r="I26" s="22">
        <v>150571010</v>
      </c>
      <c r="J26" s="24">
        <f t="shared" si="1"/>
        <v>99.980750332005314</v>
      </c>
      <c r="K26" s="24">
        <v>99.980750332005314</v>
      </c>
      <c r="L26" s="22">
        <v>0</v>
      </c>
      <c r="M26" s="65">
        <v>0</v>
      </c>
      <c r="N26" s="62"/>
      <c r="O26" s="63"/>
      <c r="P26" s="20" t="s">
        <v>45</v>
      </c>
      <c r="Q26" s="20" t="s">
        <v>45</v>
      </c>
      <c r="R26" s="22">
        <v>0</v>
      </c>
      <c r="S26" s="65">
        <v>0</v>
      </c>
      <c r="T26" s="62"/>
      <c r="U26" s="63"/>
      <c r="V26" s="64" t="s">
        <v>45</v>
      </c>
      <c r="W26" s="62"/>
      <c r="X26" s="63"/>
      <c r="Y26" s="20" t="s">
        <v>45</v>
      </c>
      <c r="Z26" s="22">
        <f t="shared" si="2"/>
        <v>1612256093</v>
      </c>
      <c r="AA26" s="61">
        <f t="shared" si="3"/>
        <v>99.860055912550436</v>
      </c>
      <c r="AB26" s="62"/>
      <c r="AC26" s="63"/>
      <c r="AD26" s="24">
        <v>99.860055912550436</v>
      </c>
      <c r="AE26" s="27">
        <v>543822000</v>
      </c>
      <c r="AF26" s="28">
        <v>523725554</v>
      </c>
      <c r="AG26" s="29">
        <f t="shared" si="5"/>
        <v>96.304591208152672</v>
      </c>
      <c r="AH26" s="29">
        <v>96.304591208152672</v>
      </c>
      <c r="AI26" s="26"/>
    </row>
    <row r="27" spans="1:35" ht="16.5" customHeight="1">
      <c r="A27" s="20" t="s">
        <v>80</v>
      </c>
      <c r="B27" s="21" t="s">
        <v>81</v>
      </c>
      <c r="C27" s="22">
        <f t="shared" si="4"/>
        <v>1305315758</v>
      </c>
      <c r="D27" s="22">
        <v>1172215758</v>
      </c>
      <c r="E27" s="22">
        <v>1097793902</v>
      </c>
      <c r="F27" s="23">
        <f t="shared" si="0"/>
        <v>93.651181065252317</v>
      </c>
      <c r="G27" s="23">
        <v>93.651181065252317</v>
      </c>
      <c r="H27" s="22">
        <v>133100000</v>
      </c>
      <c r="I27" s="22">
        <v>128456500</v>
      </c>
      <c r="J27" s="24">
        <f t="shared" si="1"/>
        <v>96.511269722013523</v>
      </c>
      <c r="K27" s="24">
        <v>96.511269722013523</v>
      </c>
      <c r="L27" s="22">
        <v>0</v>
      </c>
      <c r="M27" s="65">
        <v>0</v>
      </c>
      <c r="N27" s="62"/>
      <c r="O27" s="63"/>
      <c r="P27" s="20" t="s">
        <v>45</v>
      </c>
      <c r="Q27" s="20" t="s">
        <v>45</v>
      </c>
      <c r="R27" s="22">
        <v>0</v>
      </c>
      <c r="S27" s="65">
        <v>0</v>
      </c>
      <c r="T27" s="62"/>
      <c r="U27" s="63"/>
      <c r="V27" s="64" t="s">
        <v>45</v>
      </c>
      <c r="W27" s="62"/>
      <c r="X27" s="63"/>
      <c r="Y27" s="20" t="s">
        <v>45</v>
      </c>
      <c r="Z27" s="22">
        <f t="shared" si="2"/>
        <v>1226250402</v>
      </c>
      <c r="AA27" s="61">
        <f t="shared" si="3"/>
        <v>93.942817627426507</v>
      </c>
      <c r="AB27" s="62"/>
      <c r="AC27" s="63"/>
      <c r="AD27" s="24">
        <v>93.942817627426507</v>
      </c>
      <c r="AE27" s="27">
        <v>653281000</v>
      </c>
      <c r="AF27" s="28">
        <v>610691081</v>
      </c>
      <c r="AG27" s="29">
        <f t="shared" si="5"/>
        <v>93.480612630705622</v>
      </c>
      <c r="AH27" s="29">
        <v>93.480612630705622</v>
      </c>
      <c r="AI27" s="26"/>
    </row>
    <row r="28" spans="1:35" ht="16.5" customHeight="1">
      <c r="A28" s="20" t="s">
        <v>82</v>
      </c>
      <c r="B28" s="21" t="s">
        <v>83</v>
      </c>
      <c r="C28" s="22">
        <f t="shared" si="4"/>
        <v>1973921571</v>
      </c>
      <c r="D28" s="22">
        <v>1848921571</v>
      </c>
      <c r="E28" s="22">
        <v>1799961714</v>
      </c>
      <c r="F28" s="23">
        <f t="shared" si="0"/>
        <v>97.351977619390325</v>
      </c>
      <c r="G28" s="23">
        <v>97.351977619390325</v>
      </c>
      <c r="H28" s="22">
        <v>125000000</v>
      </c>
      <c r="I28" s="22">
        <v>121283973</v>
      </c>
      <c r="J28" s="24">
        <f t="shared" si="1"/>
        <v>97.027178399999997</v>
      </c>
      <c r="K28" s="24">
        <v>97.027178399999997</v>
      </c>
      <c r="L28" s="22">
        <v>0</v>
      </c>
      <c r="M28" s="65">
        <v>0</v>
      </c>
      <c r="N28" s="62"/>
      <c r="O28" s="63"/>
      <c r="P28" s="20" t="s">
        <v>45</v>
      </c>
      <c r="Q28" s="20" t="s">
        <v>45</v>
      </c>
      <c r="R28" s="22">
        <v>0</v>
      </c>
      <c r="S28" s="65">
        <v>0</v>
      </c>
      <c r="T28" s="62"/>
      <c r="U28" s="63"/>
      <c r="V28" s="64" t="s">
        <v>45</v>
      </c>
      <c r="W28" s="62"/>
      <c r="X28" s="63"/>
      <c r="Y28" s="20" t="s">
        <v>45</v>
      </c>
      <c r="Z28" s="22">
        <f t="shared" si="2"/>
        <v>1921245687</v>
      </c>
      <c r="AA28" s="61">
        <f t="shared" si="3"/>
        <v>97.331409475741523</v>
      </c>
      <c r="AB28" s="62"/>
      <c r="AC28" s="63"/>
      <c r="AD28" s="24">
        <v>97.331409475741523</v>
      </c>
      <c r="AE28" s="27">
        <v>712671000</v>
      </c>
      <c r="AF28" s="28">
        <v>688246002</v>
      </c>
      <c r="AG28" s="29">
        <f t="shared" si="5"/>
        <v>96.572752644628451</v>
      </c>
      <c r="AH28" s="29">
        <v>96.572752644628451</v>
      </c>
      <c r="AI28" s="26"/>
    </row>
    <row r="29" spans="1:35" ht="16.5" customHeight="1">
      <c r="A29" s="20" t="s">
        <v>84</v>
      </c>
      <c r="B29" s="21" t="s">
        <v>85</v>
      </c>
      <c r="C29" s="22">
        <f t="shared" si="4"/>
        <v>2003572227</v>
      </c>
      <c r="D29" s="22">
        <v>1903572227</v>
      </c>
      <c r="E29" s="22">
        <v>1893703245</v>
      </c>
      <c r="F29" s="23">
        <f t="shared" si="0"/>
        <v>99.481554633965558</v>
      </c>
      <c r="G29" s="23">
        <v>99.481554633965558</v>
      </c>
      <c r="H29" s="22">
        <v>100000000</v>
      </c>
      <c r="I29" s="22">
        <v>71873395</v>
      </c>
      <c r="J29" s="24">
        <f t="shared" si="1"/>
        <v>71.873395000000002</v>
      </c>
      <c r="K29" s="24">
        <v>71.873395000000002</v>
      </c>
      <c r="L29" s="22">
        <v>0</v>
      </c>
      <c r="M29" s="65">
        <v>0</v>
      </c>
      <c r="N29" s="62"/>
      <c r="O29" s="63"/>
      <c r="P29" s="20" t="s">
        <v>45</v>
      </c>
      <c r="Q29" s="20" t="s">
        <v>45</v>
      </c>
      <c r="R29" s="22">
        <v>0</v>
      </c>
      <c r="S29" s="65">
        <v>0</v>
      </c>
      <c r="T29" s="62"/>
      <c r="U29" s="63"/>
      <c r="V29" s="64" t="s">
        <v>45</v>
      </c>
      <c r="W29" s="62"/>
      <c r="X29" s="63"/>
      <c r="Y29" s="20" t="s">
        <v>45</v>
      </c>
      <c r="Z29" s="22">
        <f t="shared" si="2"/>
        <v>1965576640</v>
      </c>
      <c r="AA29" s="61">
        <f t="shared" si="3"/>
        <v>98.103607821671019</v>
      </c>
      <c r="AB29" s="62"/>
      <c r="AC29" s="63"/>
      <c r="AD29" s="24">
        <v>98.103607821671019</v>
      </c>
      <c r="AE29" s="27">
        <v>534503000</v>
      </c>
      <c r="AF29" s="28">
        <v>486016150</v>
      </c>
      <c r="AG29" s="29">
        <f t="shared" si="5"/>
        <v>90.928610316499629</v>
      </c>
      <c r="AH29" s="29">
        <v>90.928610316499629</v>
      </c>
      <c r="AI29" s="26"/>
    </row>
    <row r="30" spans="1:35" ht="16.5" customHeight="1">
      <c r="A30" s="20" t="s">
        <v>86</v>
      </c>
      <c r="B30" s="21" t="s">
        <v>87</v>
      </c>
      <c r="C30" s="22">
        <f t="shared" si="4"/>
        <v>5940201229</v>
      </c>
      <c r="D30" s="22">
        <v>5585351229</v>
      </c>
      <c r="E30" s="22">
        <v>4816536518</v>
      </c>
      <c r="F30" s="23">
        <f t="shared" si="0"/>
        <v>86.235159088864521</v>
      </c>
      <c r="G30" s="23">
        <v>86.235159088864521</v>
      </c>
      <c r="H30" s="22">
        <v>354850000</v>
      </c>
      <c r="I30" s="22">
        <v>315894935</v>
      </c>
      <c r="J30" s="24">
        <f t="shared" si="1"/>
        <v>89.022103705791181</v>
      </c>
      <c r="K30" s="24">
        <v>89.022103705791181</v>
      </c>
      <c r="L30" s="22">
        <v>0</v>
      </c>
      <c r="M30" s="65">
        <v>0</v>
      </c>
      <c r="N30" s="62"/>
      <c r="O30" s="63"/>
      <c r="P30" s="20" t="s">
        <v>45</v>
      </c>
      <c r="Q30" s="20" t="s">
        <v>45</v>
      </c>
      <c r="R30" s="22">
        <v>0</v>
      </c>
      <c r="S30" s="65">
        <v>0</v>
      </c>
      <c r="T30" s="62"/>
      <c r="U30" s="63"/>
      <c r="V30" s="64" t="s">
        <v>45</v>
      </c>
      <c r="W30" s="62"/>
      <c r="X30" s="63"/>
      <c r="Y30" s="20" t="s">
        <v>45</v>
      </c>
      <c r="Z30" s="22">
        <f t="shared" si="2"/>
        <v>5132431453</v>
      </c>
      <c r="AA30" s="61">
        <f t="shared" si="3"/>
        <v>86.401642892896007</v>
      </c>
      <c r="AB30" s="62"/>
      <c r="AC30" s="63"/>
      <c r="AD30" s="24">
        <v>86.401642892896007</v>
      </c>
      <c r="AE30" s="27">
        <v>1009618000</v>
      </c>
      <c r="AF30" s="28">
        <v>961228086</v>
      </c>
      <c r="AG30" s="29">
        <f t="shared" si="5"/>
        <v>95.207106648257067</v>
      </c>
      <c r="AH30" s="29">
        <v>95.207106648257067</v>
      </c>
      <c r="AI30" s="26"/>
    </row>
    <row r="31" spans="1:35" ht="16.5" customHeight="1">
      <c r="A31" s="20" t="s">
        <v>88</v>
      </c>
      <c r="B31" s="21" t="s">
        <v>89</v>
      </c>
      <c r="C31" s="22">
        <f t="shared" si="4"/>
        <v>1616534855</v>
      </c>
      <c r="D31" s="22">
        <v>1481034855</v>
      </c>
      <c r="E31" s="22">
        <v>1417169429</v>
      </c>
      <c r="F31" s="23">
        <f t="shared" si="0"/>
        <v>95.687783728763094</v>
      </c>
      <c r="G31" s="23">
        <v>95.687783728763094</v>
      </c>
      <c r="H31" s="22">
        <v>135500000</v>
      </c>
      <c r="I31" s="22">
        <v>129287949</v>
      </c>
      <c r="J31" s="24">
        <f t="shared" si="1"/>
        <v>95.415460516605165</v>
      </c>
      <c r="K31" s="24">
        <v>95.415460516605165</v>
      </c>
      <c r="L31" s="22">
        <v>0</v>
      </c>
      <c r="M31" s="65">
        <v>0</v>
      </c>
      <c r="N31" s="62"/>
      <c r="O31" s="63"/>
      <c r="P31" s="20" t="s">
        <v>45</v>
      </c>
      <c r="Q31" s="20" t="s">
        <v>45</v>
      </c>
      <c r="R31" s="22">
        <v>0</v>
      </c>
      <c r="S31" s="65">
        <v>0</v>
      </c>
      <c r="T31" s="62"/>
      <c r="U31" s="63"/>
      <c r="V31" s="64" t="s">
        <v>45</v>
      </c>
      <c r="W31" s="62"/>
      <c r="X31" s="63"/>
      <c r="Y31" s="20" t="s">
        <v>45</v>
      </c>
      <c r="Z31" s="22">
        <f t="shared" si="2"/>
        <v>1546457378</v>
      </c>
      <c r="AA31" s="61">
        <f t="shared" si="3"/>
        <v>95.664957252035251</v>
      </c>
      <c r="AB31" s="62"/>
      <c r="AC31" s="63"/>
      <c r="AD31" s="24">
        <v>95.664957252035251</v>
      </c>
      <c r="AE31" s="27">
        <v>653281000</v>
      </c>
      <c r="AF31" s="28">
        <v>628874970</v>
      </c>
      <c r="AG31" s="29">
        <f t="shared" si="5"/>
        <v>96.264083908762075</v>
      </c>
      <c r="AH31" s="29">
        <v>96.264083908762075</v>
      </c>
      <c r="AI31" s="26"/>
    </row>
    <row r="32" spans="1:35" ht="16.5" customHeight="1">
      <c r="A32" s="20" t="s">
        <v>90</v>
      </c>
      <c r="B32" s="21" t="s">
        <v>91</v>
      </c>
      <c r="C32" s="22">
        <f t="shared" si="4"/>
        <v>3424351881</v>
      </c>
      <c r="D32" s="22">
        <v>2963351881</v>
      </c>
      <c r="E32" s="22">
        <v>2624940923</v>
      </c>
      <c r="F32" s="23">
        <f t="shared" si="0"/>
        <v>88.580129137893621</v>
      </c>
      <c r="G32" s="23">
        <v>88.580129137893621</v>
      </c>
      <c r="H32" s="22">
        <v>461000000</v>
      </c>
      <c r="I32" s="22">
        <v>294268568</v>
      </c>
      <c r="J32" s="24">
        <f t="shared" si="1"/>
        <v>63.832661171366588</v>
      </c>
      <c r="K32" s="24">
        <v>63.832661171366588</v>
      </c>
      <c r="L32" s="22">
        <v>0</v>
      </c>
      <c r="M32" s="65">
        <v>0</v>
      </c>
      <c r="N32" s="62"/>
      <c r="O32" s="63"/>
      <c r="P32" s="20" t="s">
        <v>45</v>
      </c>
      <c r="Q32" s="20" t="s">
        <v>45</v>
      </c>
      <c r="R32" s="22">
        <v>0</v>
      </c>
      <c r="S32" s="65">
        <v>0</v>
      </c>
      <c r="T32" s="62"/>
      <c r="U32" s="63"/>
      <c r="V32" s="64" t="s">
        <v>45</v>
      </c>
      <c r="W32" s="62"/>
      <c r="X32" s="63"/>
      <c r="Y32" s="20" t="s">
        <v>45</v>
      </c>
      <c r="Z32" s="22">
        <f t="shared" si="2"/>
        <v>2919209491</v>
      </c>
      <c r="AA32" s="61">
        <f t="shared" si="3"/>
        <v>85.24852563187855</v>
      </c>
      <c r="AB32" s="62"/>
      <c r="AC32" s="63"/>
      <c r="AD32" s="24">
        <v>85.24852563187855</v>
      </c>
      <c r="AE32" s="27">
        <v>1017419000</v>
      </c>
      <c r="AF32" s="28">
        <v>937847275</v>
      </c>
      <c r="AG32" s="29">
        <f t="shared" si="5"/>
        <v>92.179060446089565</v>
      </c>
      <c r="AH32" s="29">
        <v>92.179060446089565</v>
      </c>
      <c r="AI32" s="26"/>
    </row>
    <row r="33" spans="1:35" ht="22.5">
      <c r="A33" s="20" t="s">
        <v>92</v>
      </c>
      <c r="B33" s="21" t="s">
        <v>93</v>
      </c>
      <c r="C33" s="22">
        <f t="shared" si="4"/>
        <v>2188351953</v>
      </c>
      <c r="D33" s="22">
        <v>1957401953</v>
      </c>
      <c r="E33" s="22">
        <v>1834508459</v>
      </c>
      <c r="F33" s="23">
        <f t="shared" si="0"/>
        <v>93.721601543737705</v>
      </c>
      <c r="G33" s="23">
        <v>93.721601543737705</v>
      </c>
      <c r="H33" s="22">
        <v>230950000</v>
      </c>
      <c r="I33" s="22">
        <v>165520000</v>
      </c>
      <c r="J33" s="24">
        <f t="shared" si="1"/>
        <v>71.669192465901716</v>
      </c>
      <c r="K33" s="24">
        <v>71.669192465901716</v>
      </c>
      <c r="L33" s="22">
        <v>0</v>
      </c>
      <c r="M33" s="65">
        <v>0</v>
      </c>
      <c r="N33" s="62"/>
      <c r="O33" s="63"/>
      <c r="P33" s="20" t="s">
        <v>45</v>
      </c>
      <c r="Q33" s="20" t="s">
        <v>45</v>
      </c>
      <c r="R33" s="22">
        <v>0</v>
      </c>
      <c r="S33" s="65">
        <v>0</v>
      </c>
      <c r="T33" s="62"/>
      <c r="U33" s="63"/>
      <c r="V33" s="64" t="s">
        <v>45</v>
      </c>
      <c r="W33" s="62"/>
      <c r="X33" s="63"/>
      <c r="Y33" s="20" t="s">
        <v>45</v>
      </c>
      <c r="Z33" s="22">
        <f t="shared" si="2"/>
        <v>2000028459</v>
      </c>
      <c r="AA33" s="61">
        <f t="shared" si="3"/>
        <v>91.394277609603506</v>
      </c>
      <c r="AB33" s="62"/>
      <c r="AC33" s="63"/>
      <c r="AD33" s="24">
        <v>91.394277609603506</v>
      </c>
      <c r="AE33" s="27">
        <v>1069008000</v>
      </c>
      <c r="AF33" s="28">
        <v>1039448332</v>
      </c>
      <c r="AG33" s="29">
        <f t="shared" si="5"/>
        <v>97.234850627871822</v>
      </c>
      <c r="AH33" s="29">
        <v>97.234850627871822</v>
      </c>
      <c r="AI33" s="26"/>
    </row>
    <row r="34" spans="1:35" ht="16.5" customHeight="1">
      <c r="A34" s="20" t="s">
        <v>94</v>
      </c>
      <c r="B34" s="21" t="s">
        <v>95</v>
      </c>
      <c r="C34" s="22">
        <f t="shared" si="4"/>
        <v>3383899050</v>
      </c>
      <c r="D34" s="22">
        <v>3025813000</v>
      </c>
      <c r="E34" s="22">
        <v>2779763604</v>
      </c>
      <c r="F34" s="23">
        <f t="shared" si="0"/>
        <v>91.868321142119498</v>
      </c>
      <c r="G34" s="23">
        <v>91.868321142119498</v>
      </c>
      <c r="H34" s="22">
        <v>358086050</v>
      </c>
      <c r="I34" s="22">
        <v>347316820</v>
      </c>
      <c r="J34" s="24">
        <f t="shared" si="1"/>
        <v>96.992558073680897</v>
      </c>
      <c r="K34" s="24">
        <v>96.992558073680897</v>
      </c>
      <c r="L34" s="22">
        <v>0</v>
      </c>
      <c r="M34" s="65">
        <v>0</v>
      </c>
      <c r="N34" s="62"/>
      <c r="O34" s="63"/>
      <c r="P34" s="20" t="s">
        <v>45</v>
      </c>
      <c r="Q34" s="20" t="s">
        <v>45</v>
      </c>
      <c r="R34" s="22">
        <v>0</v>
      </c>
      <c r="S34" s="65">
        <v>0</v>
      </c>
      <c r="T34" s="62"/>
      <c r="U34" s="63"/>
      <c r="V34" s="64" t="s">
        <v>45</v>
      </c>
      <c r="W34" s="62"/>
      <c r="X34" s="63"/>
      <c r="Y34" s="20" t="s">
        <v>45</v>
      </c>
      <c r="Z34" s="22">
        <f t="shared" si="2"/>
        <v>3127080424</v>
      </c>
      <c r="AA34" s="61">
        <f t="shared" si="3"/>
        <v>92.410570699501221</v>
      </c>
      <c r="AB34" s="62"/>
      <c r="AC34" s="63"/>
      <c r="AD34" s="24">
        <v>92.410570699501221</v>
      </c>
      <c r="AE34" s="27">
        <v>1128396000</v>
      </c>
      <c r="AF34" s="28">
        <v>1100508206</v>
      </c>
      <c r="AG34" s="29">
        <f t="shared" si="5"/>
        <v>97.528545475170063</v>
      </c>
      <c r="AH34" s="29">
        <v>97.528545475170063</v>
      </c>
      <c r="AI34" s="26"/>
    </row>
    <row r="35" spans="1:35" ht="16.5" customHeight="1">
      <c r="A35" s="20" t="s">
        <v>96</v>
      </c>
      <c r="B35" s="21" t="s">
        <v>97</v>
      </c>
      <c r="C35" s="22">
        <f t="shared" si="4"/>
        <v>1820765170</v>
      </c>
      <c r="D35" s="22">
        <v>1502000000</v>
      </c>
      <c r="E35" s="22">
        <v>1458674291</v>
      </c>
      <c r="F35" s="23">
        <f t="shared" si="0"/>
        <v>97.115465446071909</v>
      </c>
      <c r="G35" s="23">
        <v>97.115465446071909</v>
      </c>
      <c r="H35" s="22">
        <v>318765170</v>
      </c>
      <c r="I35" s="22">
        <v>317215000</v>
      </c>
      <c r="J35" s="24">
        <f t="shared" si="1"/>
        <v>99.513695301152268</v>
      </c>
      <c r="K35" s="24">
        <v>99.513695301152268</v>
      </c>
      <c r="L35" s="22">
        <v>0</v>
      </c>
      <c r="M35" s="65">
        <v>0</v>
      </c>
      <c r="N35" s="62"/>
      <c r="O35" s="63"/>
      <c r="P35" s="20" t="s">
        <v>45</v>
      </c>
      <c r="Q35" s="20" t="s">
        <v>45</v>
      </c>
      <c r="R35" s="22">
        <v>0</v>
      </c>
      <c r="S35" s="65">
        <v>0</v>
      </c>
      <c r="T35" s="62"/>
      <c r="U35" s="63"/>
      <c r="V35" s="64" t="s">
        <v>45</v>
      </c>
      <c r="W35" s="62"/>
      <c r="X35" s="63"/>
      <c r="Y35" s="20" t="s">
        <v>45</v>
      </c>
      <c r="Z35" s="22">
        <f t="shared" si="2"/>
        <v>1775889291</v>
      </c>
      <c r="AA35" s="61">
        <f t="shared" si="3"/>
        <v>97.535328567384667</v>
      </c>
      <c r="AB35" s="62"/>
      <c r="AC35" s="63"/>
      <c r="AD35" s="24">
        <v>97.535328567384667</v>
      </c>
      <c r="AE35" s="27">
        <v>593892000</v>
      </c>
      <c r="AF35" s="28">
        <v>554727825</v>
      </c>
      <c r="AG35" s="29">
        <f t="shared" si="5"/>
        <v>93.40550554646299</v>
      </c>
      <c r="AH35" s="29">
        <v>93.40550554646299</v>
      </c>
      <c r="AI35" s="26"/>
    </row>
    <row r="36" spans="1:35" ht="16.5" customHeight="1">
      <c r="A36" s="20" t="s">
        <v>98</v>
      </c>
      <c r="B36" s="21" t="s">
        <v>99</v>
      </c>
      <c r="C36" s="22">
        <f t="shared" si="4"/>
        <v>1207838720</v>
      </c>
      <c r="D36" s="22">
        <v>1073088720</v>
      </c>
      <c r="E36" s="22">
        <v>997059280</v>
      </c>
      <c r="F36" s="23">
        <f t="shared" si="0"/>
        <v>92.914897101891071</v>
      </c>
      <c r="G36" s="23">
        <v>92.914897101891071</v>
      </c>
      <c r="H36" s="22">
        <v>134750000</v>
      </c>
      <c r="I36" s="22">
        <v>88997429</v>
      </c>
      <c r="J36" s="24">
        <f t="shared" si="1"/>
        <v>66.046329499072357</v>
      </c>
      <c r="K36" s="24">
        <v>66.046329499072357</v>
      </c>
      <c r="L36" s="22">
        <v>0</v>
      </c>
      <c r="M36" s="65">
        <v>0</v>
      </c>
      <c r="N36" s="62"/>
      <c r="O36" s="63"/>
      <c r="P36" s="20" t="s">
        <v>45</v>
      </c>
      <c r="Q36" s="20" t="s">
        <v>45</v>
      </c>
      <c r="R36" s="22">
        <v>0</v>
      </c>
      <c r="S36" s="65">
        <v>0</v>
      </c>
      <c r="T36" s="62"/>
      <c r="U36" s="63"/>
      <c r="V36" s="64" t="s">
        <v>45</v>
      </c>
      <c r="W36" s="62"/>
      <c r="X36" s="63"/>
      <c r="Y36" s="20" t="s">
        <v>45</v>
      </c>
      <c r="Z36" s="22">
        <f t="shared" si="2"/>
        <v>1086056709</v>
      </c>
      <c r="AA36" s="61">
        <f t="shared" si="3"/>
        <v>89.917361566285933</v>
      </c>
      <c r="AB36" s="62"/>
      <c r="AC36" s="63"/>
      <c r="AD36" s="24">
        <v>89.917361566285933</v>
      </c>
      <c r="AE36" s="27">
        <v>534503000</v>
      </c>
      <c r="AF36" s="28">
        <v>497629579</v>
      </c>
      <c r="AG36" s="29">
        <f t="shared" si="5"/>
        <v>93.10136313547352</v>
      </c>
      <c r="AH36" s="29">
        <v>93.10136313547352</v>
      </c>
      <c r="AI36" s="26"/>
    </row>
    <row r="37" spans="1:35" ht="16.5" customHeight="1">
      <c r="A37" s="20" t="s">
        <v>100</v>
      </c>
      <c r="B37" s="21" t="s">
        <v>101</v>
      </c>
      <c r="C37" s="22">
        <f t="shared" si="4"/>
        <v>1548791308</v>
      </c>
      <c r="D37" s="22">
        <v>1348591308</v>
      </c>
      <c r="E37" s="22">
        <v>1027004417</v>
      </c>
      <c r="F37" s="23">
        <f t="shared" si="0"/>
        <v>76.153865956846275</v>
      </c>
      <c r="G37" s="23">
        <v>76.153865956846275</v>
      </c>
      <c r="H37" s="22">
        <v>200200000</v>
      </c>
      <c r="I37" s="22">
        <v>176198750</v>
      </c>
      <c r="J37" s="24">
        <f t="shared" si="1"/>
        <v>88.01136363636364</v>
      </c>
      <c r="K37" s="24">
        <v>88.01136363636364</v>
      </c>
      <c r="L37" s="22">
        <v>0</v>
      </c>
      <c r="M37" s="65">
        <v>0</v>
      </c>
      <c r="N37" s="62"/>
      <c r="O37" s="63"/>
      <c r="P37" s="20" t="s">
        <v>45</v>
      </c>
      <c r="Q37" s="20" t="s">
        <v>45</v>
      </c>
      <c r="R37" s="22">
        <v>0</v>
      </c>
      <c r="S37" s="65">
        <v>0</v>
      </c>
      <c r="T37" s="62"/>
      <c r="U37" s="63"/>
      <c r="V37" s="64" t="s">
        <v>45</v>
      </c>
      <c r="W37" s="62"/>
      <c r="X37" s="63"/>
      <c r="Y37" s="20" t="s">
        <v>45</v>
      </c>
      <c r="Z37" s="22">
        <f t="shared" si="2"/>
        <v>1203203167</v>
      </c>
      <c r="AA37" s="61">
        <f t="shared" si="3"/>
        <v>77.68659087800097</v>
      </c>
      <c r="AB37" s="62"/>
      <c r="AC37" s="63"/>
      <c r="AD37" s="24">
        <v>77.68659087800097</v>
      </c>
      <c r="AE37" s="27">
        <v>534503000</v>
      </c>
      <c r="AF37" s="28">
        <v>514923993</v>
      </c>
      <c r="AG37" s="29">
        <f t="shared" si="5"/>
        <v>96.336969670890525</v>
      </c>
      <c r="AH37" s="29">
        <v>96.336969670890525</v>
      </c>
      <c r="AI37" s="26"/>
    </row>
    <row r="38" spans="1:35" ht="16.5" customHeight="1">
      <c r="A38" s="20" t="s">
        <v>102</v>
      </c>
      <c r="B38" s="21" t="s">
        <v>103</v>
      </c>
      <c r="C38" s="22">
        <f t="shared" si="4"/>
        <v>1945832876</v>
      </c>
      <c r="D38" s="22">
        <v>1751249588</v>
      </c>
      <c r="E38" s="22">
        <v>1604436919</v>
      </c>
      <c r="F38" s="23">
        <f t="shared" si="0"/>
        <v>91.616690732948797</v>
      </c>
      <c r="G38" s="23">
        <v>91.616690732948797</v>
      </c>
      <c r="H38" s="22">
        <v>194583288</v>
      </c>
      <c r="I38" s="22">
        <v>168379035</v>
      </c>
      <c r="J38" s="24">
        <f t="shared" si="1"/>
        <v>86.533143072389649</v>
      </c>
      <c r="K38" s="24">
        <v>86.533143072389649</v>
      </c>
      <c r="L38" s="22">
        <v>0</v>
      </c>
      <c r="M38" s="65">
        <v>0</v>
      </c>
      <c r="N38" s="62"/>
      <c r="O38" s="63"/>
      <c r="P38" s="20" t="s">
        <v>45</v>
      </c>
      <c r="Q38" s="20" t="s">
        <v>45</v>
      </c>
      <c r="R38" s="22">
        <v>0</v>
      </c>
      <c r="S38" s="65">
        <v>0</v>
      </c>
      <c r="T38" s="62"/>
      <c r="U38" s="63"/>
      <c r="V38" s="64" t="s">
        <v>45</v>
      </c>
      <c r="W38" s="62"/>
      <c r="X38" s="63"/>
      <c r="Y38" s="20" t="s">
        <v>45</v>
      </c>
      <c r="Z38" s="22">
        <f t="shared" si="2"/>
        <v>1772815954</v>
      </c>
      <c r="AA38" s="61">
        <f t="shared" si="3"/>
        <v>91.108335965847871</v>
      </c>
      <c r="AB38" s="62"/>
      <c r="AC38" s="63"/>
      <c r="AD38" s="24">
        <v>91.108335965847871</v>
      </c>
      <c r="AE38" s="27">
        <v>653281000</v>
      </c>
      <c r="AF38" s="28">
        <v>608284531</v>
      </c>
      <c r="AG38" s="29">
        <f t="shared" si="5"/>
        <v>93.112233633000201</v>
      </c>
      <c r="AH38" s="29">
        <v>93.112233633000201</v>
      </c>
      <c r="AI38" s="26"/>
    </row>
    <row r="39" spans="1:35" ht="16.5" customHeight="1">
      <c r="A39" s="20" t="s">
        <v>104</v>
      </c>
      <c r="B39" s="21" t="s">
        <v>105</v>
      </c>
      <c r="C39" s="22">
        <f t="shared" si="4"/>
        <v>2092735871</v>
      </c>
      <c r="D39" s="22">
        <v>1982735871</v>
      </c>
      <c r="E39" s="22">
        <v>1977961825</v>
      </c>
      <c r="F39" s="23">
        <f t="shared" si="0"/>
        <v>99.759219265166564</v>
      </c>
      <c r="G39" s="23">
        <v>99.759219265166564</v>
      </c>
      <c r="H39" s="22">
        <v>110000000</v>
      </c>
      <c r="I39" s="22">
        <v>106202000</v>
      </c>
      <c r="J39" s="24">
        <f t="shared" si="1"/>
        <v>96.547272727272727</v>
      </c>
      <c r="K39" s="24">
        <v>96.547272727272727</v>
      </c>
      <c r="L39" s="22">
        <v>0</v>
      </c>
      <c r="M39" s="65">
        <v>0</v>
      </c>
      <c r="N39" s="62"/>
      <c r="O39" s="63"/>
      <c r="P39" s="20" t="s">
        <v>45</v>
      </c>
      <c r="Q39" s="20" t="s">
        <v>45</v>
      </c>
      <c r="R39" s="22">
        <v>0</v>
      </c>
      <c r="S39" s="65">
        <v>0</v>
      </c>
      <c r="T39" s="62"/>
      <c r="U39" s="63"/>
      <c r="V39" s="64" t="s">
        <v>45</v>
      </c>
      <c r="W39" s="62"/>
      <c r="X39" s="63"/>
      <c r="Y39" s="20" t="s">
        <v>45</v>
      </c>
      <c r="Z39" s="22">
        <f t="shared" si="2"/>
        <v>2084163825</v>
      </c>
      <c r="AA39" s="61">
        <f t="shared" si="3"/>
        <v>99.59039044923027</v>
      </c>
      <c r="AB39" s="62"/>
      <c r="AC39" s="63"/>
      <c r="AD39" s="24">
        <v>99.59039044923027</v>
      </c>
      <c r="AE39" s="27">
        <v>890840000</v>
      </c>
      <c r="AF39" s="28">
        <v>826681250</v>
      </c>
      <c r="AG39" s="29">
        <f t="shared" si="5"/>
        <v>92.797949126666964</v>
      </c>
      <c r="AH39" s="29">
        <v>92.797949126666964</v>
      </c>
      <c r="AI39" s="26"/>
    </row>
    <row r="40" spans="1:35" ht="16.5" customHeight="1">
      <c r="A40" s="20" t="s">
        <v>106</v>
      </c>
      <c r="B40" s="21" t="s">
        <v>107</v>
      </c>
      <c r="C40" s="22">
        <f t="shared" si="4"/>
        <v>2134706206</v>
      </c>
      <c r="D40" s="22">
        <v>1885152627</v>
      </c>
      <c r="E40" s="22">
        <v>1607422867</v>
      </c>
      <c r="F40" s="23">
        <f t="shared" si="0"/>
        <v>85.267518607128679</v>
      </c>
      <c r="G40" s="23">
        <v>85.267518607128679</v>
      </c>
      <c r="H40" s="22">
        <v>249553579</v>
      </c>
      <c r="I40" s="22">
        <v>172843916</v>
      </c>
      <c r="J40" s="24">
        <f t="shared" si="1"/>
        <v>69.261245097190127</v>
      </c>
      <c r="K40" s="24">
        <v>69.261245097190127</v>
      </c>
      <c r="L40" s="22">
        <v>0</v>
      </c>
      <c r="M40" s="65">
        <v>0</v>
      </c>
      <c r="N40" s="62"/>
      <c r="O40" s="63"/>
      <c r="P40" s="20" t="s">
        <v>45</v>
      </c>
      <c r="Q40" s="20" t="s">
        <v>45</v>
      </c>
      <c r="R40" s="22">
        <v>0</v>
      </c>
      <c r="S40" s="65">
        <v>0</v>
      </c>
      <c r="T40" s="62"/>
      <c r="U40" s="63"/>
      <c r="V40" s="64" t="s">
        <v>45</v>
      </c>
      <c r="W40" s="62"/>
      <c r="X40" s="63"/>
      <c r="Y40" s="20" t="s">
        <v>45</v>
      </c>
      <c r="Z40" s="22">
        <f t="shared" si="2"/>
        <v>1780266783</v>
      </c>
      <c r="AA40" s="61">
        <f t="shared" si="3"/>
        <v>83.396337069533018</v>
      </c>
      <c r="AB40" s="62"/>
      <c r="AC40" s="63"/>
      <c r="AD40" s="24">
        <v>83.396337069533018</v>
      </c>
      <c r="AE40" s="27">
        <v>665564000</v>
      </c>
      <c r="AF40" s="28">
        <v>638287738</v>
      </c>
      <c r="AG40" s="29">
        <f t="shared" si="5"/>
        <v>95.901782247837914</v>
      </c>
      <c r="AH40" s="29">
        <v>95.901782247837914</v>
      </c>
      <c r="AI40" s="26"/>
    </row>
    <row r="41" spans="1:35" ht="16.5" customHeight="1">
      <c r="A41" s="20" t="s">
        <v>108</v>
      </c>
      <c r="B41" s="21" t="s">
        <v>109</v>
      </c>
      <c r="C41" s="22">
        <v>160141787025</v>
      </c>
      <c r="D41" s="22">
        <v>140441787025</v>
      </c>
      <c r="E41" s="22">
        <v>136614486836</v>
      </c>
      <c r="F41" s="23">
        <f t="shared" si="0"/>
        <v>97.274813807147936</v>
      </c>
      <c r="G41" s="20">
        <v>100</v>
      </c>
      <c r="H41" s="22">
        <v>19700000000</v>
      </c>
      <c r="I41" s="22">
        <v>19245812622</v>
      </c>
      <c r="J41" s="24">
        <f t="shared" si="1"/>
        <v>97.694480314720806</v>
      </c>
      <c r="K41" s="20">
        <v>100</v>
      </c>
      <c r="L41" s="22">
        <v>0</v>
      </c>
      <c r="M41" s="65">
        <v>0</v>
      </c>
      <c r="N41" s="62"/>
      <c r="O41" s="63"/>
      <c r="P41" s="20" t="s">
        <v>45</v>
      </c>
      <c r="Q41" s="20" t="s">
        <v>45</v>
      </c>
      <c r="R41" s="22">
        <v>0</v>
      </c>
      <c r="S41" s="65">
        <v>0</v>
      </c>
      <c r="T41" s="62"/>
      <c r="U41" s="63"/>
      <c r="V41" s="64" t="s">
        <v>45</v>
      </c>
      <c r="W41" s="62"/>
      <c r="X41" s="63"/>
      <c r="Y41" s="20" t="s">
        <v>45</v>
      </c>
      <c r="Z41" s="22">
        <f t="shared" si="2"/>
        <v>155860299458</v>
      </c>
      <c r="AA41" s="61">
        <f t="shared" si="3"/>
        <v>97.326439496811901</v>
      </c>
      <c r="AB41" s="62"/>
      <c r="AC41" s="63"/>
      <c r="AD41" s="20">
        <v>100</v>
      </c>
      <c r="AE41" s="25"/>
      <c r="AF41" s="25"/>
      <c r="AG41" s="25"/>
      <c r="AH41" s="25"/>
      <c r="AI41" s="26"/>
    </row>
    <row r="42" spans="1:35" ht="22.5" customHeight="1">
      <c r="A42" s="20" t="s">
        <v>110</v>
      </c>
      <c r="B42" s="21" t="s">
        <v>111</v>
      </c>
      <c r="C42" s="22">
        <v>111551809658</v>
      </c>
      <c r="D42" s="22">
        <v>52229422573</v>
      </c>
      <c r="E42" s="22">
        <v>49057572941</v>
      </c>
      <c r="F42" s="23">
        <f t="shared" si="0"/>
        <v>93.927082713643301</v>
      </c>
      <c r="G42" s="20">
        <v>93.93</v>
      </c>
      <c r="H42" s="22">
        <v>59322387085</v>
      </c>
      <c r="I42" s="22">
        <v>55916776852</v>
      </c>
      <c r="J42" s="24">
        <f t="shared" si="1"/>
        <v>94.259148358072181</v>
      </c>
      <c r="K42" s="20" t="s">
        <v>112</v>
      </c>
      <c r="L42" s="22">
        <v>0</v>
      </c>
      <c r="M42" s="65">
        <v>0</v>
      </c>
      <c r="N42" s="62"/>
      <c r="O42" s="63"/>
      <c r="P42" s="20" t="s">
        <v>45</v>
      </c>
      <c r="Q42" s="20" t="s">
        <v>45</v>
      </c>
      <c r="R42" s="22">
        <v>0</v>
      </c>
      <c r="S42" s="65">
        <v>0</v>
      </c>
      <c r="T42" s="62"/>
      <c r="U42" s="63"/>
      <c r="V42" s="64" t="s">
        <v>45</v>
      </c>
      <c r="W42" s="62"/>
      <c r="X42" s="63"/>
      <c r="Y42" s="20" t="s">
        <v>45</v>
      </c>
      <c r="Z42" s="22">
        <f t="shared" si="2"/>
        <v>104974349793</v>
      </c>
      <c r="AA42" s="61">
        <f t="shared" si="3"/>
        <v>94.103672647565801</v>
      </c>
      <c r="AB42" s="62"/>
      <c r="AC42" s="63"/>
      <c r="AD42" s="20" t="s">
        <v>113</v>
      </c>
      <c r="AE42" s="25"/>
      <c r="AF42" s="25"/>
      <c r="AG42" s="25"/>
      <c r="AH42" s="25"/>
      <c r="AI42" s="26"/>
    </row>
    <row r="43" spans="1:35" ht="22.5">
      <c r="A43" s="20" t="s">
        <v>114</v>
      </c>
      <c r="B43" s="21" t="s">
        <v>115</v>
      </c>
      <c r="C43" s="22">
        <v>20002887945</v>
      </c>
      <c r="D43" s="22">
        <v>16760395946</v>
      </c>
      <c r="E43" s="22">
        <v>15573026385</v>
      </c>
      <c r="F43" s="23">
        <f t="shared" si="0"/>
        <v>92.915623444544124</v>
      </c>
      <c r="G43" s="20">
        <v>100</v>
      </c>
      <c r="H43" s="22">
        <v>3242491999</v>
      </c>
      <c r="I43" s="22">
        <v>3139384143</v>
      </c>
      <c r="J43" s="24">
        <f t="shared" si="1"/>
        <v>96.820104535900199</v>
      </c>
      <c r="K43" s="20">
        <v>100</v>
      </c>
      <c r="L43" s="34">
        <v>0</v>
      </c>
      <c r="M43" s="65">
        <v>0</v>
      </c>
      <c r="N43" s="62"/>
      <c r="O43" s="63"/>
      <c r="P43" s="20" t="s">
        <v>45</v>
      </c>
      <c r="Q43" s="20" t="s">
        <v>45</v>
      </c>
      <c r="R43" s="22">
        <v>0</v>
      </c>
      <c r="S43" s="65">
        <v>0</v>
      </c>
      <c r="T43" s="62"/>
      <c r="U43" s="63"/>
      <c r="V43" s="64" t="s">
        <v>45</v>
      </c>
      <c r="W43" s="62"/>
      <c r="X43" s="63"/>
      <c r="Y43" s="20" t="s">
        <v>45</v>
      </c>
      <c r="Z43" s="22">
        <f t="shared" si="2"/>
        <v>18712410528</v>
      </c>
      <c r="AA43" s="61">
        <f t="shared" si="3"/>
        <v>93.548544487434512</v>
      </c>
      <c r="AB43" s="62"/>
      <c r="AC43" s="63"/>
      <c r="AD43" s="20">
        <v>100</v>
      </c>
      <c r="AE43" s="25"/>
      <c r="AF43" s="25"/>
      <c r="AG43" s="25"/>
      <c r="AH43" s="25"/>
      <c r="AI43" s="26"/>
    </row>
    <row r="44" spans="1:35" s="113" customFormat="1" ht="22.5" customHeight="1">
      <c r="A44" s="101" t="s">
        <v>116</v>
      </c>
      <c r="B44" s="102" t="s">
        <v>117</v>
      </c>
      <c r="C44" s="103">
        <v>19510535170</v>
      </c>
      <c r="D44" s="103">
        <v>19190612700</v>
      </c>
      <c r="E44" s="103">
        <v>16992143198</v>
      </c>
      <c r="F44" s="104">
        <f t="shared" si="0"/>
        <v>88.544036939477195</v>
      </c>
      <c r="G44" s="101">
        <v>100</v>
      </c>
      <c r="H44" s="103">
        <v>319922470</v>
      </c>
      <c r="I44" s="103">
        <v>134033503</v>
      </c>
      <c r="J44" s="105">
        <f t="shared" si="1"/>
        <v>41.89562021073418</v>
      </c>
      <c r="K44" s="101">
        <v>45</v>
      </c>
      <c r="L44" s="103">
        <v>0</v>
      </c>
      <c r="M44" s="106">
        <v>0</v>
      </c>
      <c r="N44" s="107"/>
      <c r="O44" s="108"/>
      <c r="P44" s="101" t="s">
        <v>45</v>
      </c>
      <c r="Q44" s="101" t="s">
        <v>45</v>
      </c>
      <c r="R44" s="103">
        <v>0</v>
      </c>
      <c r="S44" s="106">
        <v>0</v>
      </c>
      <c r="T44" s="107"/>
      <c r="U44" s="108"/>
      <c r="V44" s="109" t="s">
        <v>45</v>
      </c>
      <c r="W44" s="107"/>
      <c r="X44" s="108"/>
      <c r="Y44" s="101" t="s">
        <v>45</v>
      </c>
      <c r="Z44" s="103">
        <f t="shared" si="2"/>
        <v>17126176701</v>
      </c>
      <c r="AA44" s="110">
        <f t="shared" si="3"/>
        <v>87.779123185373905</v>
      </c>
      <c r="AB44" s="107"/>
      <c r="AC44" s="108"/>
      <c r="AD44" s="101">
        <v>100</v>
      </c>
      <c r="AE44" s="111"/>
      <c r="AF44" s="111"/>
      <c r="AG44" s="111"/>
      <c r="AH44" s="111"/>
      <c r="AI44" s="112"/>
    </row>
    <row r="45" spans="1:35" ht="22.5" customHeight="1">
      <c r="A45" s="20" t="s">
        <v>118</v>
      </c>
      <c r="B45" s="21" t="s">
        <v>119</v>
      </c>
      <c r="C45" s="22">
        <v>6523339627</v>
      </c>
      <c r="D45" s="22">
        <v>5733758277</v>
      </c>
      <c r="E45" s="22">
        <v>5151530576</v>
      </c>
      <c r="F45" s="23">
        <f t="shared" si="0"/>
        <v>89.845618303521661</v>
      </c>
      <c r="G45" s="20">
        <v>100</v>
      </c>
      <c r="H45" s="22">
        <v>789581350</v>
      </c>
      <c r="I45" s="22">
        <v>764772303</v>
      </c>
      <c r="J45" s="24">
        <f t="shared" si="1"/>
        <v>96.857949215745791</v>
      </c>
      <c r="K45" s="20">
        <v>100</v>
      </c>
      <c r="L45" s="22">
        <v>0</v>
      </c>
      <c r="M45" s="65">
        <v>0</v>
      </c>
      <c r="N45" s="62"/>
      <c r="O45" s="63"/>
      <c r="P45" s="20" t="s">
        <v>45</v>
      </c>
      <c r="Q45" s="20" t="s">
        <v>45</v>
      </c>
      <c r="R45" s="22">
        <v>0</v>
      </c>
      <c r="S45" s="65">
        <v>0</v>
      </c>
      <c r="T45" s="62"/>
      <c r="U45" s="63"/>
      <c r="V45" s="64" t="s">
        <v>45</v>
      </c>
      <c r="W45" s="62"/>
      <c r="X45" s="63"/>
      <c r="Y45" s="20" t="s">
        <v>45</v>
      </c>
      <c r="Z45" s="22">
        <f t="shared" si="2"/>
        <v>5916302879</v>
      </c>
      <c r="AA45" s="61">
        <f t="shared" si="3"/>
        <v>90.694386882947427</v>
      </c>
      <c r="AB45" s="62"/>
      <c r="AC45" s="63"/>
      <c r="AD45" s="20">
        <v>100</v>
      </c>
      <c r="AE45" s="25"/>
      <c r="AF45" s="25"/>
      <c r="AG45" s="25"/>
      <c r="AH45" s="25"/>
      <c r="AI45" s="26"/>
    </row>
    <row r="46" spans="1:35" ht="16.5" customHeight="1">
      <c r="A46" s="20" t="s">
        <v>120</v>
      </c>
      <c r="B46" s="21" t="s">
        <v>121</v>
      </c>
      <c r="C46" s="22">
        <v>16371400731</v>
      </c>
      <c r="D46" s="22">
        <v>16371400731</v>
      </c>
      <c r="E46" s="22">
        <v>14900728674</v>
      </c>
      <c r="F46" s="23">
        <f t="shared" si="0"/>
        <v>91.016822071826667</v>
      </c>
      <c r="G46" s="20">
        <v>100</v>
      </c>
      <c r="H46" s="22">
        <v>0</v>
      </c>
      <c r="I46" s="22">
        <v>0</v>
      </c>
      <c r="J46" s="24">
        <v>0</v>
      </c>
      <c r="K46" s="20" t="s">
        <v>45</v>
      </c>
      <c r="L46" s="22">
        <v>0</v>
      </c>
      <c r="M46" s="65">
        <v>0</v>
      </c>
      <c r="N46" s="62"/>
      <c r="O46" s="63"/>
      <c r="P46" s="20" t="s">
        <v>45</v>
      </c>
      <c r="Q46" s="20" t="s">
        <v>45</v>
      </c>
      <c r="R46" s="22">
        <v>0</v>
      </c>
      <c r="S46" s="65">
        <v>0</v>
      </c>
      <c r="T46" s="62"/>
      <c r="U46" s="63"/>
      <c r="V46" s="64" t="s">
        <v>45</v>
      </c>
      <c r="W46" s="62"/>
      <c r="X46" s="63"/>
      <c r="Y46" s="20" t="s">
        <v>45</v>
      </c>
      <c r="Z46" s="22">
        <f t="shared" si="2"/>
        <v>14900728674</v>
      </c>
      <c r="AA46" s="61">
        <f t="shared" si="3"/>
        <v>91.016822071826667</v>
      </c>
      <c r="AB46" s="62"/>
      <c r="AC46" s="63"/>
      <c r="AD46" s="20">
        <v>100</v>
      </c>
      <c r="AE46" s="25"/>
      <c r="AF46" s="25"/>
      <c r="AG46" s="25"/>
      <c r="AH46" s="25"/>
      <c r="AI46" s="26"/>
    </row>
    <row r="47" spans="1:35" ht="22.5">
      <c r="A47" s="20" t="s">
        <v>122</v>
      </c>
      <c r="B47" s="21" t="s">
        <v>123</v>
      </c>
      <c r="C47" s="22">
        <v>13049508771</v>
      </c>
      <c r="D47" s="22">
        <v>12814008771</v>
      </c>
      <c r="E47" s="22">
        <v>11557364750</v>
      </c>
      <c r="F47" s="23">
        <f t="shared" si="0"/>
        <v>90.193201491761329</v>
      </c>
      <c r="G47" s="20">
        <v>100</v>
      </c>
      <c r="H47" s="22">
        <v>235500000</v>
      </c>
      <c r="I47" s="22">
        <v>131874090</v>
      </c>
      <c r="J47" s="24">
        <f t="shared" ref="J47:J59" si="6">I47/H47*100</f>
        <v>55.997490445859874</v>
      </c>
      <c r="K47" s="20">
        <v>66.66</v>
      </c>
      <c r="L47" s="22">
        <v>0</v>
      </c>
      <c r="M47" s="65">
        <v>0</v>
      </c>
      <c r="N47" s="62"/>
      <c r="O47" s="63"/>
      <c r="P47" s="20" t="s">
        <v>45</v>
      </c>
      <c r="Q47" s="20" t="s">
        <v>45</v>
      </c>
      <c r="R47" s="22">
        <v>0</v>
      </c>
      <c r="S47" s="65">
        <v>0</v>
      </c>
      <c r="T47" s="62"/>
      <c r="U47" s="63"/>
      <c r="V47" s="64" t="s">
        <v>45</v>
      </c>
      <c r="W47" s="62"/>
      <c r="X47" s="63"/>
      <c r="Y47" s="20" t="s">
        <v>45</v>
      </c>
      <c r="Z47" s="22">
        <f t="shared" si="2"/>
        <v>11689238840</v>
      </c>
      <c r="AA47" s="61">
        <f t="shared" si="3"/>
        <v>89.576083246727762</v>
      </c>
      <c r="AB47" s="62"/>
      <c r="AC47" s="63"/>
      <c r="AD47" s="20">
        <v>99</v>
      </c>
      <c r="AE47" s="25"/>
      <c r="AF47" s="25"/>
      <c r="AG47" s="25"/>
      <c r="AH47" s="25"/>
      <c r="AI47" s="26"/>
    </row>
    <row r="48" spans="1:35" ht="16.5" customHeight="1">
      <c r="A48" s="20" t="s">
        <v>124</v>
      </c>
      <c r="B48" s="21" t="s">
        <v>125</v>
      </c>
      <c r="C48" s="22">
        <v>40155173595</v>
      </c>
      <c r="D48" s="22">
        <v>32499947595</v>
      </c>
      <c r="E48" s="22">
        <v>28279709747</v>
      </c>
      <c r="F48" s="23">
        <f t="shared" si="0"/>
        <v>87.014631836977884</v>
      </c>
      <c r="G48" s="20">
        <v>87.01</v>
      </c>
      <c r="H48" s="22">
        <v>7655226000</v>
      </c>
      <c r="I48" s="22">
        <v>5078148303</v>
      </c>
      <c r="J48" s="24">
        <f t="shared" si="6"/>
        <v>66.335707175725446</v>
      </c>
      <c r="K48" s="20">
        <v>66.34</v>
      </c>
      <c r="L48" s="22">
        <v>0</v>
      </c>
      <c r="M48" s="65">
        <v>0</v>
      </c>
      <c r="N48" s="62"/>
      <c r="O48" s="63"/>
      <c r="P48" s="20" t="s">
        <v>45</v>
      </c>
      <c r="Q48" s="20" t="s">
        <v>45</v>
      </c>
      <c r="R48" s="22">
        <v>0</v>
      </c>
      <c r="S48" s="65">
        <v>0</v>
      </c>
      <c r="T48" s="62"/>
      <c r="U48" s="63"/>
      <c r="V48" s="64" t="s">
        <v>45</v>
      </c>
      <c r="W48" s="62"/>
      <c r="X48" s="63"/>
      <c r="Y48" s="20" t="s">
        <v>45</v>
      </c>
      <c r="Z48" s="22">
        <f t="shared" si="2"/>
        <v>33357858050</v>
      </c>
      <c r="AA48" s="61">
        <f t="shared" si="3"/>
        <v>83.07237913212164</v>
      </c>
      <c r="AB48" s="62"/>
      <c r="AC48" s="63"/>
      <c r="AD48" s="20">
        <v>85</v>
      </c>
      <c r="AE48" s="25"/>
      <c r="AF48" s="25"/>
      <c r="AG48" s="25"/>
      <c r="AH48" s="25"/>
      <c r="AI48" s="26"/>
    </row>
    <row r="49" spans="1:35" ht="22.5" customHeight="1">
      <c r="A49" s="20" t="s">
        <v>126</v>
      </c>
      <c r="B49" s="21" t="s">
        <v>127</v>
      </c>
      <c r="C49" s="22">
        <v>13202768085</v>
      </c>
      <c r="D49" s="22">
        <v>12796018085</v>
      </c>
      <c r="E49" s="22">
        <v>8698135393</v>
      </c>
      <c r="F49" s="23">
        <f t="shared" si="0"/>
        <v>67.97532900642193</v>
      </c>
      <c r="G49" s="20">
        <v>71.37</v>
      </c>
      <c r="H49" s="22">
        <v>406750000</v>
      </c>
      <c r="I49" s="22">
        <v>43559500</v>
      </c>
      <c r="J49" s="24">
        <f t="shared" si="6"/>
        <v>10.709157959434542</v>
      </c>
      <c r="K49" s="20">
        <v>11.24</v>
      </c>
      <c r="L49" s="22">
        <v>0</v>
      </c>
      <c r="M49" s="65">
        <v>0</v>
      </c>
      <c r="N49" s="62"/>
      <c r="O49" s="63"/>
      <c r="P49" s="20" t="s">
        <v>45</v>
      </c>
      <c r="Q49" s="20" t="s">
        <v>45</v>
      </c>
      <c r="R49" s="22">
        <v>0</v>
      </c>
      <c r="S49" s="65">
        <v>0</v>
      </c>
      <c r="T49" s="62"/>
      <c r="U49" s="63"/>
      <c r="V49" s="64" t="s">
        <v>45</v>
      </c>
      <c r="W49" s="62"/>
      <c r="X49" s="63"/>
      <c r="Y49" s="20" t="s">
        <v>45</v>
      </c>
      <c r="Z49" s="22">
        <f t="shared" si="2"/>
        <v>8741694893</v>
      </c>
      <c r="AA49" s="61">
        <f t="shared" si="3"/>
        <v>66.211076622118824</v>
      </c>
      <c r="AB49" s="62"/>
      <c r="AC49" s="63"/>
      <c r="AD49" s="20">
        <v>69.52</v>
      </c>
      <c r="AE49" s="25"/>
      <c r="AF49" s="25"/>
      <c r="AG49" s="25"/>
      <c r="AH49" s="25"/>
      <c r="AI49" s="26"/>
    </row>
    <row r="50" spans="1:35" ht="22.5" customHeight="1">
      <c r="A50" s="20" t="s">
        <v>128</v>
      </c>
      <c r="B50" s="21" t="s">
        <v>129</v>
      </c>
      <c r="C50" s="22">
        <v>21245553975</v>
      </c>
      <c r="D50" s="22">
        <v>19668249975</v>
      </c>
      <c r="E50" s="22">
        <v>15940990340</v>
      </c>
      <c r="F50" s="23">
        <f t="shared" si="0"/>
        <v>81.049358027594423</v>
      </c>
      <c r="G50" s="20">
        <v>90</v>
      </c>
      <c r="H50" s="22">
        <v>1577304000</v>
      </c>
      <c r="I50" s="22">
        <v>1550642250</v>
      </c>
      <c r="J50" s="24">
        <f t="shared" si="6"/>
        <v>98.309663197455905</v>
      </c>
      <c r="K50" s="20">
        <v>100</v>
      </c>
      <c r="L50" s="22">
        <v>0</v>
      </c>
      <c r="M50" s="65">
        <v>0</v>
      </c>
      <c r="N50" s="62"/>
      <c r="O50" s="63"/>
      <c r="P50" s="20" t="s">
        <v>45</v>
      </c>
      <c r="Q50" s="20" t="s">
        <v>45</v>
      </c>
      <c r="R50" s="22">
        <v>0</v>
      </c>
      <c r="S50" s="65">
        <v>0</v>
      </c>
      <c r="T50" s="62"/>
      <c r="U50" s="63"/>
      <c r="V50" s="64" t="s">
        <v>45</v>
      </c>
      <c r="W50" s="62"/>
      <c r="X50" s="63"/>
      <c r="Y50" s="20" t="s">
        <v>45</v>
      </c>
      <c r="Z50" s="22">
        <f t="shared" si="2"/>
        <v>17491632590</v>
      </c>
      <c r="AA50" s="61">
        <f t="shared" si="3"/>
        <v>82.330790764894616</v>
      </c>
      <c r="AB50" s="62"/>
      <c r="AC50" s="63"/>
      <c r="AD50" s="20">
        <v>100</v>
      </c>
      <c r="AE50" s="25"/>
      <c r="AF50" s="25"/>
      <c r="AG50" s="25"/>
      <c r="AH50" s="25"/>
      <c r="AI50" s="26"/>
    </row>
    <row r="51" spans="1:35" ht="33.75" customHeight="1">
      <c r="A51" s="20" t="s">
        <v>130</v>
      </c>
      <c r="B51" s="21" t="s">
        <v>131</v>
      </c>
      <c r="C51" s="22">
        <v>22343383721</v>
      </c>
      <c r="D51" s="22">
        <v>19043833721</v>
      </c>
      <c r="E51" s="22">
        <v>18276607949</v>
      </c>
      <c r="F51" s="23">
        <f t="shared" si="0"/>
        <v>95.971264067728313</v>
      </c>
      <c r="G51" s="20">
        <v>95.97</v>
      </c>
      <c r="H51" s="22">
        <v>3299550000</v>
      </c>
      <c r="I51" s="22">
        <v>3109038707</v>
      </c>
      <c r="J51" s="24">
        <f t="shared" si="6"/>
        <v>94.226143171038473</v>
      </c>
      <c r="K51" s="20">
        <v>94.23</v>
      </c>
      <c r="L51" s="22">
        <v>0</v>
      </c>
      <c r="M51" s="65">
        <v>0</v>
      </c>
      <c r="N51" s="62"/>
      <c r="O51" s="63"/>
      <c r="P51" s="20" t="s">
        <v>45</v>
      </c>
      <c r="Q51" s="20" t="s">
        <v>45</v>
      </c>
      <c r="R51" s="22">
        <v>0</v>
      </c>
      <c r="S51" s="65">
        <v>0</v>
      </c>
      <c r="T51" s="62"/>
      <c r="U51" s="63"/>
      <c r="V51" s="64" t="s">
        <v>45</v>
      </c>
      <c r="W51" s="62"/>
      <c r="X51" s="63"/>
      <c r="Y51" s="20" t="s">
        <v>45</v>
      </c>
      <c r="Z51" s="22">
        <f t="shared" si="2"/>
        <v>21385646656</v>
      </c>
      <c r="AA51" s="61">
        <f t="shared" si="3"/>
        <v>95.713554057168849</v>
      </c>
      <c r="AB51" s="62"/>
      <c r="AC51" s="63"/>
      <c r="AD51" s="20">
        <v>95.71</v>
      </c>
      <c r="AE51" s="25"/>
      <c r="AF51" s="25"/>
      <c r="AG51" s="25"/>
      <c r="AH51" s="25"/>
      <c r="AI51" s="26"/>
    </row>
    <row r="52" spans="1:35" s="113" customFormat="1" ht="12.75">
      <c r="A52" s="101" t="s">
        <v>132</v>
      </c>
      <c r="B52" s="102" t="s">
        <v>133</v>
      </c>
      <c r="C52" s="103">
        <v>41157580913</v>
      </c>
      <c r="D52" s="103">
        <v>36760080913</v>
      </c>
      <c r="E52" s="103">
        <v>34890016821</v>
      </c>
      <c r="F52" s="104">
        <f t="shared" si="0"/>
        <v>94.912785702442065</v>
      </c>
      <c r="G52" s="101">
        <v>74.56</v>
      </c>
      <c r="H52" s="103">
        <v>4397500000</v>
      </c>
      <c r="I52" s="103">
        <v>2148761844</v>
      </c>
      <c r="J52" s="105">
        <f t="shared" si="6"/>
        <v>48.863259670267198</v>
      </c>
      <c r="K52" s="101">
        <v>74</v>
      </c>
      <c r="L52" s="103">
        <v>0</v>
      </c>
      <c r="M52" s="106">
        <v>0</v>
      </c>
      <c r="N52" s="107"/>
      <c r="O52" s="108"/>
      <c r="P52" s="101" t="s">
        <v>45</v>
      </c>
      <c r="Q52" s="101" t="s">
        <v>45</v>
      </c>
      <c r="R52" s="103">
        <v>0</v>
      </c>
      <c r="S52" s="106">
        <v>0</v>
      </c>
      <c r="T52" s="107"/>
      <c r="U52" s="108"/>
      <c r="V52" s="109" t="s">
        <v>45</v>
      </c>
      <c r="W52" s="107"/>
      <c r="X52" s="108"/>
      <c r="Y52" s="101" t="s">
        <v>45</v>
      </c>
      <c r="Z52" s="103">
        <f t="shared" si="2"/>
        <v>37038778665</v>
      </c>
      <c r="AA52" s="110">
        <f t="shared" si="3"/>
        <v>89.992603654946507</v>
      </c>
      <c r="AB52" s="107"/>
      <c r="AC52" s="108"/>
      <c r="AD52" s="101">
        <v>66.63</v>
      </c>
      <c r="AE52" s="111"/>
      <c r="AF52" s="111"/>
      <c r="AG52" s="111"/>
      <c r="AH52" s="111"/>
      <c r="AI52" s="112"/>
    </row>
    <row r="53" spans="1:35" s="113" customFormat="1" ht="22.5">
      <c r="A53" s="101" t="s">
        <v>134</v>
      </c>
      <c r="B53" s="102" t="s">
        <v>135</v>
      </c>
      <c r="C53" s="103">
        <v>13562976120</v>
      </c>
      <c r="D53" s="103">
        <v>13315976120</v>
      </c>
      <c r="E53" s="103">
        <v>12610658455</v>
      </c>
      <c r="F53" s="104">
        <f t="shared" si="0"/>
        <v>94.703222214850285</v>
      </c>
      <c r="G53" s="101">
        <v>100</v>
      </c>
      <c r="H53" s="103">
        <v>247000000</v>
      </c>
      <c r="I53" s="103">
        <v>228395683</v>
      </c>
      <c r="J53" s="105">
        <f t="shared" si="6"/>
        <v>92.467887854251003</v>
      </c>
      <c r="K53" s="101">
        <v>100</v>
      </c>
      <c r="L53" s="103">
        <v>0</v>
      </c>
      <c r="M53" s="106">
        <v>0</v>
      </c>
      <c r="N53" s="107"/>
      <c r="O53" s="108"/>
      <c r="P53" s="101" t="s">
        <v>45</v>
      </c>
      <c r="Q53" s="101" t="s">
        <v>45</v>
      </c>
      <c r="R53" s="103">
        <v>0</v>
      </c>
      <c r="S53" s="106">
        <v>0</v>
      </c>
      <c r="T53" s="107"/>
      <c r="U53" s="108"/>
      <c r="V53" s="109" t="s">
        <v>45</v>
      </c>
      <c r="W53" s="107"/>
      <c r="X53" s="108"/>
      <c r="Y53" s="101" t="s">
        <v>45</v>
      </c>
      <c r="Z53" s="103">
        <f t="shared" si="2"/>
        <v>12839054138</v>
      </c>
      <c r="AA53" s="110">
        <f t="shared" si="3"/>
        <v>94.662513775774457</v>
      </c>
      <c r="AB53" s="107"/>
      <c r="AC53" s="108"/>
      <c r="AD53" s="101">
        <v>100</v>
      </c>
      <c r="AE53" s="111"/>
      <c r="AF53" s="111"/>
      <c r="AG53" s="111"/>
      <c r="AH53" s="111"/>
      <c r="AI53" s="112"/>
    </row>
    <row r="54" spans="1:35" ht="33.75">
      <c r="A54" s="20" t="s">
        <v>136</v>
      </c>
      <c r="B54" s="21" t="s">
        <v>137</v>
      </c>
      <c r="C54" s="22">
        <v>6785384435</v>
      </c>
      <c r="D54" s="22">
        <v>6635384435</v>
      </c>
      <c r="E54" s="22">
        <v>4670826642</v>
      </c>
      <c r="F54" s="23">
        <f t="shared" si="0"/>
        <v>70.392705769428403</v>
      </c>
      <c r="G54" s="20">
        <v>70.39</v>
      </c>
      <c r="H54" s="22">
        <v>150000000</v>
      </c>
      <c r="I54" s="22">
        <v>0</v>
      </c>
      <c r="J54" s="24">
        <f t="shared" si="6"/>
        <v>0</v>
      </c>
      <c r="K54" s="20">
        <v>0</v>
      </c>
      <c r="L54" s="22">
        <v>0</v>
      </c>
      <c r="M54" s="65">
        <v>0</v>
      </c>
      <c r="N54" s="62"/>
      <c r="O54" s="63"/>
      <c r="P54" s="20" t="s">
        <v>45</v>
      </c>
      <c r="Q54" s="20" t="s">
        <v>45</v>
      </c>
      <c r="R54" s="22">
        <v>0</v>
      </c>
      <c r="S54" s="65">
        <v>0</v>
      </c>
      <c r="T54" s="62"/>
      <c r="U54" s="63"/>
      <c r="V54" s="64" t="s">
        <v>45</v>
      </c>
      <c r="W54" s="62"/>
      <c r="X54" s="63"/>
      <c r="Y54" s="20" t="s">
        <v>45</v>
      </c>
      <c r="Z54" s="22">
        <f t="shared" si="2"/>
        <v>4670826642</v>
      </c>
      <c r="AA54" s="61">
        <f t="shared" si="3"/>
        <v>68.836580841421409</v>
      </c>
      <c r="AB54" s="62"/>
      <c r="AC54" s="63"/>
      <c r="AD54" s="20">
        <v>70</v>
      </c>
      <c r="AE54" s="25"/>
      <c r="AF54" s="25"/>
      <c r="AG54" s="25"/>
      <c r="AH54" s="25"/>
      <c r="AI54" s="26"/>
    </row>
    <row r="55" spans="1:35" ht="22.5" customHeight="1">
      <c r="A55" s="20" t="s">
        <v>138</v>
      </c>
      <c r="B55" s="21" t="s">
        <v>139</v>
      </c>
      <c r="C55" s="22">
        <v>40840694952</v>
      </c>
      <c r="D55" s="22">
        <v>29250694952</v>
      </c>
      <c r="E55" s="22">
        <v>27859821795</v>
      </c>
      <c r="F55" s="23">
        <f t="shared" si="0"/>
        <v>95.24499107018687</v>
      </c>
      <c r="G55" s="20">
        <v>98.9</v>
      </c>
      <c r="H55" s="22">
        <v>11590000000</v>
      </c>
      <c r="I55" s="22">
        <v>11467410018</v>
      </c>
      <c r="J55" s="24">
        <f t="shared" si="6"/>
        <v>98.942277981018123</v>
      </c>
      <c r="K55" s="20">
        <v>100</v>
      </c>
      <c r="L55" s="22">
        <v>0</v>
      </c>
      <c r="M55" s="65">
        <v>0</v>
      </c>
      <c r="N55" s="62"/>
      <c r="O55" s="63"/>
      <c r="P55" s="20" t="s">
        <v>45</v>
      </c>
      <c r="Q55" s="20" t="s">
        <v>45</v>
      </c>
      <c r="R55" s="22">
        <v>0</v>
      </c>
      <c r="S55" s="65">
        <v>0</v>
      </c>
      <c r="T55" s="62"/>
      <c r="U55" s="63"/>
      <c r="V55" s="64" t="s">
        <v>45</v>
      </c>
      <c r="W55" s="62"/>
      <c r="X55" s="63"/>
      <c r="Y55" s="20" t="s">
        <v>45</v>
      </c>
      <c r="Z55" s="22">
        <f t="shared" si="2"/>
        <v>39327231813</v>
      </c>
      <c r="AA55" s="61">
        <f t="shared" si="3"/>
        <v>96.294227753032189</v>
      </c>
      <c r="AB55" s="62"/>
      <c r="AC55" s="63"/>
      <c r="AD55" s="20">
        <v>99.21</v>
      </c>
      <c r="AE55" s="25"/>
      <c r="AF55" s="25"/>
      <c r="AG55" s="25"/>
      <c r="AH55" s="25"/>
      <c r="AI55" s="26"/>
    </row>
    <row r="56" spans="1:35" ht="22.5">
      <c r="A56" s="20" t="s">
        <v>140</v>
      </c>
      <c r="B56" s="21" t="s">
        <v>141</v>
      </c>
      <c r="C56" s="22">
        <v>10152512134</v>
      </c>
      <c r="D56" s="22">
        <v>10022512134</v>
      </c>
      <c r="E56" s="22">
        <v>9849959031</v>
      </c>
      <c r="F56" s="23">
        <f t="shared" si="0"/>
        <v>98.278344783294031</v>
      </c>
      <c r="G56" s="20">
        <v>100</v>
      </c>
      <c r="H56" s="22">
        <v>130000000</v>
      </c>
      <c r="I56" s="22">
        <v>129319500</v>
      </c>
      <c r="J56" s="24">
        <f t="shared" si="6"/>
        <v>99.476538461538468</v>
      </c>
      <c r="K56" s="20">
        <v>100</v>
      </c>
      <c r="L56" s="22">
        <v>0</v>
      </c>
      <c r="M56" s="65">
        <v>0</v>
      </c>
      <c r="N56" s="62"/>
      <c r="O56" s="63"/>
      <c r="P56" s="20" t="s">
        <v>45</v>
      </c>
      <c r="Q56" s="20" t="s">
        <v>45</v>
      </c>
      <c r="R56" s="22">
        <v>0</v>
      </c>
      <c r="S56" s="65">
        <v>0</v>
      </c>
      <c r="T56" s="62"/>
      <c r="U56" s="63"/>
      <c r="V56" s="64" t="s">
        <v>45</v>
      </c>
      <c r="W56" s="62"/>
      <c r="X56" s="63"/>
      <c r="Y56" s="20" t="s">
        <v>45</v>
      </c>
      <c r="Z56" s="22">
        <f t="shared" si="2"/>
        <v>9979278531</v>
      </c>
      <c r="AA56" s="61">
        <f t="shared" si="3"/>
        <v>98.293687308977908</v>
      </c>
      <c r="AB56" s="62"/>
      <c r="AC56" s="63"/>
      <c r="AD56" s="20">
        <v>100</v>
      </c>
      <c r="AE56" s="29"/>
      <c r="AF56" s="29"/>
      <c r="AG56" s="25"/>
      <c r="AH56" s="25"/>
      <c r="AI56" s="26"/>
    </row>
    <row r="57" spans="1:35" ht="22.5">
      <c r="A57" s="35" t="s">
        <v>142</v>
      </c>
      <c r="B57" s="36" t="s">
        <v>143</v>
      </c>
      <c r="C57" s="33">
        <v>11421146927</v>
      </c>
      <c r="D57" s="33">
        <v>10793921927</v>
      </c>
      <c r="E57" s="33">
        <v>10194081423</v>
      </c>
      <c r="F57" s="37">
        <f t="shared" si="0"/>
        <v>94.442793749512362</v>
      </c>
      <c r="G57" s="35">
        <v>100</v>
      </c>
      <c r="H57" s="33">
        <v>627225000</v>
      </c>
      <c r="I57" s="33">
        <v>612899382</v>
      </c>
      <c r="J57" s="38">
        <f t="shared" si="6"/>
        <v>97.716032045916535</v>
      </c>
      <c r="K57" s="35">
        <v>100</v>
      </c>
      <c r="L57" s="33">
        <v>0</v>
      </c>
      <c r="M57" s="92">
        <v>0</v>
      </c>
      <c r="N57" s="62"/>
      <c r="O57" s="63"/>
      <c r="P57" s="35" t="s">
        <v>45</v>
      </c>
      <c r="Q57" s="35" t="s">
        <v>45</v>
      </c>
      <c r="R57" s="33">
        <v>0</v>
      </c>
      <c r="S57" s="92">
        <v>0</v>
      </c>
      <c r="T57" s="62"/>
      <c r="U57" s="63"/>
      <c r="V57" s="93" t="s">
        <v>45</v>
      </c>
      <c r="W57" s="62"/>
      <c r="X57" s="63"/>
      <c r="Y57" s="35" t="s">
        <v>45</v>
      </c>
      <c r="Z57" s="33">
        <f t="shared" si="2"/>
        <v>10806980805</v>
      </c>
      <c r="AA57" s="85">
        <f t="shared" si="3"/>
        <v>94.622553006930602</v>
      </c>
      <c r="AB57" s="62"/>
      <c r="AC57" s="63"/>
      <c r="AD57" s="35">
        <v>100</v>
      </c>
      <c r="AE57" s="39"/>
      <c r="AF57" s="39"/>
      <c r="AG57" s="39"/>
      <c r="AH57" s="39"/>
      <c r="AI57" s="40"/>
    </row>
    <row r="58" spans="1:35" ht="22.5">
      <c r="A58" s="20" t="s">
        <v>144</v>
      </c>
      <c r="B58" s="21" t="s">
        <v>145</v>
      </c>
      <c r="C58" s="22">
        <v>32435500041</v>
      </c>
      <c r="D58" s="22">
        <v>31441906841</v>
      </c>
      <c r="E58" s="22">
        <v>28502640507</v>
      </c>
      <c r="F58" s="23">
        <f t="shared" si="0"/>
        <v>90.651755477606017</v>
      </c>
      <c r="G58" s="20">
        <v>100</v>
      </c>
      <c r="H58" s="22">
        <v>993593200</v>
      </c>
      <c r="I58" s="22">
        <v>929906819</v>
      </c>
      <c r="J58" s="24">
        <f t="shared" si="6"/>
        <v>93.590296209756673</v>
      </c>
      <c r="K58" s="20">
        <v>100</v>
      </c>
      <c r="L58" s="22">
        <v>0</v>
      </c>
      <c r="M58" s="65">
        <v>0</v>
      </c>
      <c r="N58" s="62"/>
      <c r="O58" s="63"/>
      <c r="P58" s="20" t="s">
        <v>45</v>
      </c>
      <c r="Q58" s="20" t="s">
        <v>45</v>
      </c>
      <c r="R58" s="22">
        <v>0</v>
      </c>
      <c r="S58" s="65">
        <v>0</v>
      </c>
      <c r="T58" s="62"/>
      <c r="U58" s="63"/>
      <c r="V58" s="64" t="s">
        <v>45</v>
      </c>
      <c r="W58" s="62"/>
      <c r="X58" s="63"/>
      <c r="Y58" s="20" t="s">
        <v>45</v>
      </c>
      <c r="Z58" s="22">
        <f t="shared" si="2"/>
        <v>29432547326</v>
      </c>
      <c r="AA58" s="61">
        <f t="shared" si="3"/>
        <v>90.741771481234679</v>
      </c>
      <c r="AB58" s="62"/>
      <c r="AC58" s="63"/>
      <c r="AD58" s="20">
        <v>100</v>
      </c>
      <c r="AE58" s="25"/>
      <c r="AF58" s="25"/>
      <c r="AG58" s="25"/>
      <c r="AH58" s="25"/>
      <c r="AI58" s="26"/>
    </row>
    <row r="59" spans="1:35" ht="22.5" customHeight="1">
      <c r="A59" s="20" t="s">
        <v>146</v>
      </c>
      <c r="B59" s="21" t="s">
        <v>147</v>
      </c>
      <c r="C59" s="22">
        <v>32961712801</v>
      </c>
      <c r="D59" s="22">
        <v>24208424801</v>
      </c>
      <c r="E59" s="22">
        <v>21289301274</v>
      </c>
      <c r="F59" s="23" t="s">
        <v>148</v>
      </c>
      <c r="G59" s="20">
        <v>100</v>
      </c>
      <c r="H59" s="22">
        <v>8753288000</v>
      </c>
      <c r="I59" s="22">
        <v>8597287060</v>
      </c>
      <c r="J59" s="24">
        <f t="shared" si="6"/>
        <v>98.217801813444268</v>
      </c>
      <c r="K59" s="20">
        <v>100</v>
      </c>
      <c r="L59" s="22" t="s">
        <v>45</v>
      </c>
      <c r="M59" s="65" t="s">
        <v>45</v>
      </c>
      <c r="N59" s="62"/>
      <c r="O59" s="63"/>
      <c r="P59" s="20" t="s">
        <v>45</v>
      </c>
      <c r="Q59" s="20" t="s">
        <v>45</v>
      </c>
      <c r="R59" s="22">
        <v>0</v>
      </c>
      <c r="S59" s="65">
        <v>0</v>
      </c>
      <c r="T59" s="62"/>
      <c r="U59" s="63"/>
      <c r="V59" s="64" t="s">
        <v>45</v>
      </c>
      <c r="W59" s="62"/>
      <c r="X59" s="63"/>
      <c r="Y59" s="20" t="s">
        <v>45</v>
      </c>
      <c r="Z59" s="22">
        <v>30445689806</v>
      </c>
      <c r="AA59" s="61">
        <f t="shared" si="3"/>
        <v>92.366831753586325</v>
      </c>
      <c r="AB59" s="62"/>
      <c r="AC59" s="63"/>
      <c r="AD59" s="20">
        <v>100</v>
      </c>
      <c r="AE59" s="25" t="s">
        <v>45</v>
      </c>
      <c r="AF59" s="25" t="s">
        <v>45</v>
      </c>
      <c r="AG59" s="25" t="s">
        <v>45</v>
      </c>
      <c r="AH59" s="25" t="s">
        <v>45</v>
      </c>
      <c r="AI59" s="26"/>
    </row>
    <row r="60" spans="1:35" ht="16.5" customHeight="1">
      <c r="A60" s="20" t="s">
        <v>149</v>
      </c>
      <c r="B60" s="21" t="s">
        <v>150</v>
      </c>
      <c r="C60" s="22">
        <v>530914360</v>
      </c>
      <c r="D60" s="22">
        <v>530914360</v>
      </c>
      <c r="E60" s="22">
        <v>470463308</v>
      </c>
      <c r="F60" s="23">
        <f t="shared" ref="F60:F68" si="7">E60/D60*100</f>
        <v>88.613784716616067</v>
      </c>
      <c r="G60" s="20">
        <v>100</v>
      </c>
      <c r="H60" s="22">
        <v>0</v>
      </c>
      <c r="I60" s="22">
        <v>0</v>
      </c>
      <c r="J60" s="24">
        <v>0</v>
      </c>
      <c r="K60" s="20" t="s">
        <v>45</v>
      </c>
      <c r="L60" s="22">
        <v>0</v>
      </c>
      <c r="M60" s="65">
        <v>0</v>
      </c>
      <c r="N60" s="62"/>
      <c r="O60" s="63"/>
      <c r="P60" s="20" t="s">
        <v>45</v>
      </c>
      <c r="Q60" s="20" t="s">
        <v>45</v>
      </c>
      <c r="R60" s="22">
        <v>0</v>
      </c>
      <c r="S60" s="65">
        <v>0</v>
      </c>
      <c r="T60" s="62"/>
      <c r="U60" s="63"/>
      <c r="V60" s="64" t="s">
        <v>45</v>
      </c>
      <c r="W60" s="62"/>
      <c r="X60" s="63"/>
      <c r="Y60" s="20" t="s">
        <v>45</v>
      </c>
      <c r="Z60" s="22">
        <f t="shared" ref="Z60:Z115" si="8">E60+I60+M60+S60</f>
        <v>470463308</v>
      </c>
      <c r="AA60" s="61">
        <f t="shared" si="3"/>
        <v>88.613784716616067</v>
      </c>
      <c r="AB60" s="62"/>
      <c r="AC60" s="63"/>
      <c r="AD60" s="20">
        <v>100</v>
      </c>
      <c r="AE60" s="25"/>
      <c r="AF60" s="25"/>
      <c r="AG60" s="25"/>
      <c r="AH60" s="25"/>
      <c r="AI60" s="26"/>
    </row>
    <row r="61" spans="1:35" ht="16.5" customHeight="1">
      <c r="A61" s="20" t="s">
        <v>151</v>
      </c>
      <c r="B61" s="21" t="s">
        <v>152</v>
      </c>
      <c r="C61" s="22">
        <v>47384737155</v>
      </c>
      <c r="D61" s="22">
        <v>41599177155</v>
      </c>
      <c r="E61" s="22">
        <v>38428739401</v>
      </c>
      <c r="F61" s="23">
        <f t="shared" si="7"/>
        <v>92.378604648388034</v>
      </c>
      <c r="G61" s="20">
        <v>100</v>
      </c>
      <c r="H61" s="22">
        <v>5785560000</v>
      </c>
      <c r="I61" s="22">
        <v>5705647519</v>
      </c>
      <c r="J61" s="24">
        <f>I61/H61*100</f>
        <v>98.618759791619141</v>
      </c>
      <c r="K61" s="20">
        <v>100</v>
      </c>
      <c r="L61" s="22">
        <v>0</v>
      </c>
      <c r="M61" s="65">
        <v>0</v>
      </c>
      <c r="N61" s="62"/>
      <c r="O61" s="63"/>
      <c r="P61" s="20" t="s">
        <v>45</v>
      </c>
      <c r="Q61" s="20" t="s">
        <v>45</v>
      </c>
      <c r="R61" s="22">
        <v>0</v>
      </c>
      <c r="S61" s="65">
        <v>0</v>
      </c>
      <c r="T61" s="62"/>
      <c r="U61" s="63"/>
      <c r="V61" s="64" t="s">
        <v>45</v>
      </c>
      <c r="W61" s="62"/>
      <c r="X61" s="63"/>
      <c r="Y61" s="20" t="s">
        <v>45</v>
      </c>
      <c r="Z61" s="22">
        <f t="shared" si="8"/>
        <v>44134386920</v>
      </c>
      <c r="AA61" s="61">
        <f t="shared" si="3"/>
        <v>93.140512261642826</v>
      </c>
      <c r="AB61" s="62"/>
      <c r="AC61" s="63"/>
      <c r="AD61" s="20">
        <v>100</v>
      </c>
      <c r="AE61" s="25"/>
      <c r="AF61" s="25"/>
      <c r="AG61" s="25"/>
      <c r="AH61" s="25"/>
      <c r="AI61" s="26"/>
    </row>
    <row r="62" spans="1:35" ht="16.5" customHeight="1">
      <c r="A62" s="20" t="s">
        <v>153</v>
      </c>
      <c r="B62" s="21" t="s">
        <v>154</v>
      </c>
      <c r="C62" s="22">
        <v>800475325</v>
      </c>
      <c r="D62" s="22">
        <v>800475325</v>
      </c>
      <c r="E62" s="22">
        <v>560348672</v>
      </c>
      <c r="F62" s="23">
        <f t="shared" si="7"/>
        <v>70.001991879012635</v>
      </c>
      <c r="G62" s="20">
        <v>100</v>
      </c>
      <c r="H62" s="22">
        <v>0</v>
      </c>
      <c r="I62" s="22">
        <v>0</v>
      </c>
      <c r="J62" s="24">
        <v>0</v>
      </c>
      <c r="K62" s="20" t="s">
        <v>45</v>
      </c>
      <c r="L62" s="22">
        <v>0</v>
      </c>
      <c r="M62" s="65">
        <v>0</v>
      </c>
      <c r="N62" s="62"/>
      <c r="O62" s="63"/>
      <c r="P62" s="20" t="s">
        <v>45</v>
      </c>
      <c r="Q62" s="20" t="s">
        <v>45</v>
      </c>
      <c r="R62" s="22">
        <v>0</v>
      </c>
      <c r="S62" s="65">
        <v>0</v>
      </c>
      <c r="T62" s="62"/>
      <c r="U62" s="63"/>
      <c r="V62" s="64" t="s">
        <v>45</v>
      </c>
      <c r="W62" s="62"/>
      <c r="X62" s="63"/>
      <c r="Y62" s="20" t="s">
        <v>45</v>
      </c>
      <c r="Z62" s="22">
        <f t="shared" si="8"/>
        <v>560348672</v>
      </c>
      <c r="AA62" s="61">
        <f t="shared" si="3"/>
        <v>70.001991879012635</v>
      </c>
      <c r="AB62" s="62"/>
      <c r="AC62" s="63"/>
      <c r="AD62" s="20">
        <v>100</v>
      </c>
      <c r="AE62" s="25"/>
      <c r="AF62" s="25"/>
      <c r="AG62" s="25"/>
      <c r="AH62" s="25"/>
      <c r="AI62" s="26"/>
    </row>
    <row r="63" spans="1:35" ht="16.5" customHeight="1">
      <c r="A63" s="20" t="s">
        <v>155</v>
      </c>
      <c r="B63" s="21" t="s">
        <v>156</v>
      </c>
      <c r="C63" s="22">
        <v>378561345</v>
      </c>
      <c r="D63" s="22">
        <v>378561345</v>
      </c>
      <c r="E63" s="22">
        <v>323537885</v>
      </c>
      <c r="F63" s="23">
        <f t="shared" si="7"/>
        <v>85.46511398304547</v>
      </c>
      <c r="G63" s="20">
        <v>100</v>
      </c>
      <c r="H63" s="22">
        <v>0</v>
      </c>
      <c r="I63" s="22">
        <v>0</v>
      </c>
      <c r="J63" s="24">
        <v>0</v>
      </c>
      <c r="K63" s="20" t="s">
        <v>45</v>
      </c>
      <c r="L63" s="22">
        <v>0</v>
      </c>
      <c r="M63" s="65">
        <v>0</v>
      </c>
      <c r="N63" s="62"/>
      <c r="O63" s="63"/>
      <c r="P63" s="20" t="s">
        <v>45</v>
      </c>
      <c r="Q63" s="20" t="s">
        <v>45</v>
      </c>
      <c r="R63" s="22">
        <v>0</v>
      </c>
      <c r="S63" s="65">
        <v>0</v>
      </c>
      <c r="T63" s="62"/>
      <c r="U63" s="63"/>
      <c r="V63" s="64" t="s">
        <v>45</v>
      </c>
      <c r="W63" s="62"/>
      <c r="X63" s="63"/>
      <c r="Y63" s="20" t="s">
        <v>45</v>
      </c>
      <c r="Z63" s="22">
        <f t="shared" si="8"/>
        <v>323537885</v>
      </c>
      <c r="AA63" s="61">
        <f t="shared" si="3"/>
        <v>85.46511398304547</v>
      </c>
      <c r="AB63" s="62"/>
      <c r="AC63" s="63"/>
      <c r="AD63" s="20">
        <v>100</v>
      </c>
      <c r="AE63" s="25"/>
      <c r="AF63" s="25"/>
      <c r="AG63" s="25"/>
      <c r="AH63" s="25"/>
      <c r="AI63" s="26"/>
    </row>
    <row r="64" spans="1:35" ht="22.5">
      <c r="A64" s="20" t="s">
        <v>157</v>
      </c>
      <c r="B64" s="21" t="s">
        <v>158</v>
      </c>
      <c r="C64" s="22">
        <v>7629421650</v>
      </c>
      <c r="D64" s="22">
        <v>7629421650</v>
      </c>
      <c r="E64" s="22">
        <v>6421920881</v>
      </c>
      <c r="F64" s="23">
        <f t="shared" si="7"/>
        <v>84.173102177410783</v>
      </c>
      <c r="G64" s="20">
        <v>100</v>
      </c>
      <c r="H64" s="22">
        <v>0</v>
      </c>
      <c r="I64" s="22">
        <v>0</v>
      </c>
      <c r="J64" s="24">
        <v>0</v>
      </c>
      <c r="K64" s="20" t="s">
        <v>45</v>
      </c>
      <c r="L64" s="22">
        <v>0</v>
      </c>
      <c r="M64" s="65">
        <v>0</v>
      </c>
      <c r="N64" s="62"/>
      <c r="O64" s="63"/>
      <c r="P64" s="20" t="s">
        <v>45</v>
      </c>
      <c r="Q64" s="20" t="s">
        <v>45</v>
      </c>
      <c r="R64" s="22">
        <v>0</v>
      </c>
      <c r="S64" s="65">
        <v>0</v>
      </c>
      <c r="T64" s="62"/>
      <c r="U64" s="63"/>
      <c r="V64" s="64" t="s">
        <v>45</v>
      </c>
      <c r="W64" s="62"/>
      <c r="X64" s="63"/>
      <c r="Y64" s="20" t="s">
        <v>45</v>
      </c>
      <c r="Z64" s="22">
        <f t="shared" si="8"/>
        <v>6421920881</v>
      </c>
      <c r="AA64" s="61">
        <f t="shared" si="3"/>
        <v>84.173102177410783</v>
      </c>
      <c r="AB64" s="62"/>
      <c r="AC64" s="63"/>
      <c r="AD64" s="20">
        <v>100</v>
      </c>
      <c r="AE64" s="25"/>
      <c r="AF64" s="25"/>
      <c r="AG64" s="25"/>
      <c r="AH64" s="25"/>
      <c r="AI64" s="26"/>
    </row>
    <row r="65" spans="1:35" ht="22.5">
      <c r="A65" s="20" t="s">
        <v>159</v>
      </c>
      <c r="B65" s="21" t="s">
        <v>160</v>
      </c>
      <c r="C65" s="22">
        <v>1319465300</v>
      </c>
      <c r="D65" s="22">
        <v>1319465300</v>
      </c>
      <c r="E65" s="22">
        <v>1153021040</v>
      </c>
      <c r="F65" s="23">
        <f t="shared" si="7"/>
        <v>87.385476525983677</v>
      </c>
      <c r="G65" s="20">
        <v>100</v>
      </c>
      <c r="H65" s="22">
        <v>0</v>
      </c>
      <c r="I65" s="22">
        <v>0</v>
      </c>
      <c r="J65" s="24">
        <v>0</v>
      </c>
      <c r="K65" s="20" t="s">
        <v>45</v>
      </c>
      <c r="L65" s="22">
        <v>0</v>
      </c>
      <c r="M65" s="65">
        <v>0</v>
      </c>
      <c r="N65" s="62"/>
      <c r="O65" s="63"/>
      <c r="P65" s="20" t="s">
        <v>45</v>
      </c>
      <c r="Q65" s="20" t="s">
        <v>45</v>
      </c>
      <c r="R65" s="22">
        <v>0</v>
      </c>
      <c r="S65" s="65">
        <v>0</v>
      </c>
      <c r="T65" s="62"/>
      <c r="U65" s="63"/>
      <c r="V65" s="64" t="s">
        <v>45</v>
      </c>
      <c r="W65" s="62"/>
      <c r="X65" s="63"/>
      <c r="Y65" s="20" t="s">
        <v>45</v>
      </c>
      <c r="Z65" s="22">
        <f t="shared" si="8"/>
        <v>1153021040</v>
      </c>
      <c r="AA65" s="61">
        <f t="shared" si="3"/>
        <v>87.385476525983677</v>
      </c>
      <c r="AB65" s="62"/>
      <c r="AC65" s="63"/>
      <c r="AD65" s="20">
        <v>100</v>
      </c>
      <c r="AE65" s="25"/>
      <c r="AF65" s="25"/>
      <c r="AG65" s="25"/>
      <c r="AH65" s="25"/>
      <c r="AI65" s="26"/>
    </row>
    <row r="66" spans="1:35" ht="22.5">
      <c r="A66" s="20" t="s">
        <v>161</v>
      </c>
      <c r="B66" s="21" t="s">
        <v>162</v>
      </c>
      <c r="C66" s="22">
        <v>607848380</v>
      </c>
      <c r="D66" s="22">
        <v>607848380</v>
      </c>
      <c r="E66" s="22">
        <v>463134537</v>
      </c>
      <c r="F66" s="23">
        <f t="shared" si="7"/>
        <v>76.192444076267833</v>
      </c>
      <c r="G66" s="20">
        <v>100</v>
      </c>
      <c r="H66" s="22">
        <v>0</v>
      </c>
      <c r="I66" s="22">
        <v>0</v>
      </c>
      <c r="J66" s="24">
        <v>0</v>
      </c>
      <c r="K66" s="20" t="s">
        <v>45</v>
      </c>
      <c r="L66" s="22">
        <v>0</v>
      </c>
      <c r="M66" s="65">
        <v>0</v>
      </c>
      <c r="N66" s="62"/>
      <c r="O66" s="63"/>
      <c r="P66" s="20" t="s">
        <v>45</v>
      </c>
      <c r="Q66" s="20" t="s">
        <v>45</v>
      </c>
      <c r="R66" s="22">
        <v>0</v>
      </c>
      <c r="S66" s="65">
        <v>0</v>
      </c>
      <c r="T66" s="62"/>
      <c r="U66" s="63"/>
      <c r="V66" s="64" t="s">
        <v>45</v>
      </c>
      <c r="W66" s="62"/>
      <c r="X66" s="63"/>
      <c r="Y66" s="20" t="s">
        <v>45</v>
      </c>
      <c r="Z66" s="22">
        <f t="shared" si="8"/>
        <v>463134537</v>
      </c>
      <c r="AA66" s="61">
        <f t="shared" si="3"/>
        <v>76.192444076267833</v>
      </c>
      <c r="AB66" s="62"/>
      <c r="AC66" s="63"/>
      <c r="AD66" s="20">
        <v>100</v>
      </c>
      <c r="AE66" s="25"/>
      <c r="AF66" s="25"/>
      <c r="AG66" s="25"/>
      <c r="AH66" s="25"/>
      <c r="AI66" s="26"/>
    </row>
    <row r="67" spans="1:35" ht="22.5" customHeight="1">
      <c r="A67" s="20" t="s">
        <v>163</v>
      </c>
      <c r="B67" s="21" t="s">
        <v>164</v>
      </c>
      <c r="C67" s="22">
        <v>692868950</v>
      </c>
      <c r="D67" s="22">
        <v>692868950</v>
      </c>
      <c r="E67" s="22">
        <v>487935033</v>
      </c>
      <c r="F67" s="23">
        <f t="shared" si="7"/>
        <v>70.422412925272525</v>
      </c>
      <c r="G67" s="20">
        <v>100</v>
      </c>
      <c r="H67" s="22">
        <v>0</v>
      </c>
      <c r="I67" s="22">
        <v>0</v>
      </c>
      <c r="J67" s="24">
        <v>0</v>
      </c>
      <c r="K67" s="20" t="s">
        <v>45</v>
      </c>
      <c r="L67" s="22">
        <v>0</v>
      </c>
      <c r="M67" s="65">
        <v>0</v>
      </c>
      <c r="N67" s="62"/>
      <c r="O67" s="63"/>
      <c r="P67" s="20" t="s">
        <v>45</v>
      </c>
      <c r="Q67" s="20" t="s">
        <v>45</v>
      </c>
      <c r="R67" s="22">
        <v>0</v>
      </c>
      <c r="S67" s="65">
        <v>0</v>
      </c>
      <c r="T67" s="62"/>
      <c r="U67" s="63"/>
      <c r="V67" s="64" t="s">
        <v>45</v>
      </c>
      <c r="W67" s="62"/>
      <c r="X67" s="63"/>
      <c r="Y67" s="20" t="s">
        <v>45</v>
      </c>
      <c r="Z67" s="22">
        <f t="shared" si="8"/>
        <v>487935033</v>
      </c>
      <c r="AA67" s="61">
        <f t="shared" si="3"/>
        <v>70.422412925272525</v>
      </c>
      <c r="AB67" s="62"/>
      <c r="AC67" s="63"/>
      <c r="AD67" s="20">
        <v>100</v>
      </c>
      <c r="AE67" s="25"/>
      <c r="AF67" s="25"/>
      <c r="AG67" s="25"/>
      <c r="AH67" s="25"/>
      <c r="AI67" s="26"/>
    </row>
    <row r="68" spans="1:35" ht="22.5" customHeight="1">
      <c r="A68" s="20" t="s">
        <v>165</v>
      </c>
      <c r="B68" s="21" t="s">
        <v>166</v>
      </c>
      <c r="C68" s="22">
        <v>945428000</v>
      </c>
      <c r="D68" s="22">
        <v>945428000</v>
      </c>
      <c r="E68" s="22">
        <v>898429227</v>
      </c>
      <c r="F68" s="23">
        <f t="shared" si="7"/>
        <v>95.028836357713118</v>
      </c>
      <c r="G68" s="20">
        <v>100</v>
      </c>
      <c r="H68" s="22">
        <v>0</v>
      </c>
      <c r="I68" s="22">
        <v>0</v>
      </c>
      <c r="J68" s="24">
        <v>0</v>
      </c>
      <c r="K68" s="20" t="s">
        <v>45</v>
      </c>
      <c r="L68" s="22">
        <v>0</v>
      </c>
      <c r="M68" s="65">
        <v>0</v>
      </c>
      <c r="N68" s="62"/>
      <c r="O68" s="63"/>
      <c r="P68" s="20" t="s">
        <v>45</v>
      </c>
      <c r="Q68" s="20" t="s">
        <v>45</v>
      </c>
      <c r="R68" s="22">
        <v>0</v>
      </c>
      <c r="S68" s="65">
        <v>0</v>
      </c>
      <c r="T68" s="62"/>
      <c r="U68" s="63"/>
      <c r="V68" s="64" t="s">
        <v>45</v>
      </c>
      <c r="W68" s="62"/>
      <c r="X68" s="63"/>
      <c r="Y68" s="20" t="s">
        <v>45</v>
      </c>
      <c r="Z68" s="22">
        <f t="shared" si="8"/>
        <v>898429227</v>
      </c>
      <c r="AA68" s="61">
        <f t="shared" si="3"/>
        <v>95.028836357713118</v>
      </c>
      <c r="AB68" s="62"/>
      <c r="AC68" s="63"/>
      <c r="AD68" s="20">
        <v>100</v>
      </c>
      <c r="AE68" s="25"/>
      <c r="AF68" s="25"/>
      <c r="AG68" s="25"/>
      <c r="AH68" s="25"/>
      <c r="AI68" s="26"/>
    </row>
    <row r="69" spans="1:35" s="113" customFormat="1" ht="16.5" customHeight="1">
      <c r="A69" s="101" t="s">
        <v>167</v>
      </c>
      <c r="B69" s="102" t="s">
        <v>168</v>
      </c>
      <c r="C69" s="103">
        <v>80557527651</v>
      </c>
      <c r="D69" s="103">
        <v>79333379651</v>
      </c>
      <c r="E69" s="103">
        <v>72449090118</v>
      </c>
      <c r="F69" s="104">
        <v>91.24</v>
      </c>
      <c r="G69" s="101">
        <v>95.67</v>
      </c>
      <c r="H69" s="103">
        <v>1224148000</v>
      </c>
      <c r="I69" s="103">
        <v>1050406533</v>
      </c>
      <c r="J69" s="105">
        <f t="shared" ref="J69:J70" si="9">I69/H69*100</f>
        <v>85.807151831314513</v>
      </c>
      <c r="K69" s="101">
        <v>100</v>
      </c>
      <c r="L69" s="103">
        <v>0</v>
      </c>
      <c r="M69" s="106">
        <v>0</v>
      </c>
      <c r="N69" s="107"/>
      <c r="O69" s="108"/>
      <c r="P69" s="101" t="s">
        <v>45</v>
      </c>
      <c r="Q69" s="101" t="s">
        <v>45</v>
      </c>
      <c r="R69" s="103">
        <v>0</v>
      </c>
      <c r="S69" s="106">
        <v>0</v>
      </c>
      <c r="T69" s="107"/>
      <c r="U69" s="108"/>
      <c r="V69" s="109" t="s">
        <v>45</v>
      </c>
      <c r="W69" s="107"/>
      <c r="X69" s="108"/>
      <c r="Y69" s="101" t="s">
        <v>45</v>
      </c>
      <c r="Z69" s="103">
        <f t="shared" si="8"/>
        <v>73499496651</v>
      </c>
      <c r="AA69" s="110">
        <f t="shared" si="3"/>
        <v>91.238520836218356</v>
      </c>
      <c r="AB69" s="107"/>
      <c r="AC69" s="108"/>
      <c r="AD69" s="101">
        <v>95.67</v>
      </c>
      <c r="AE69" s="111"/>
      <c r="AF69" s="111"/>
      <c r="AG69" s="111"/>
      <c r="AH69" s="111"/>
      <c r="AI69" s="112"/>
    </row>
    <row r="70" spans="1:35" ht="33.75">
      <c r="A70" s="20" t="s">
        <v>169</v>
      </c>
      <c r="B70" s="21" t="s">
        <v>170</v>
      </c>
      <c r="C70" s="22">
        <v>10479425133</v>
      </c>
      <c r="D70" s="22">
        <v>10299425133</v>
      </c>
      <c r="E70" s="22">
        <v>9528769491</v>
      </c>
      <c r="F70" s="23">
        <f t="shared" ref="F70:F115" si="10">E70/D70*100</f>
        <v>92.517488771962903</v>
      </c>
      <c r="G70" s="20">
        <v>100</v>
      </c>
      <c r="H70" s="22">
        <v>180000000</v>
      </c>
      <c r="I70" s="22">
        <v>0</v>
      </c>
      <c r="J70" s="24">
        <f t="shared" si="9"/>
        <v>0</v>
      </c>
      <c r="K70" s="20" t="s">
        <v>45</v>
      </c>
      <c r="L70" s="22">
        <v>0</v>
      </c>
      <c r="M70" s="65">
        <v>0</v>
      </c>
      <c r="N70" s="62"/>
      <c r="O70" s="63"/>
      <c r="P70" s="20" t="s">
        <v>45</v>
      </c>
      <c r="Q70" s="20" t="s">
        <v>45</v>
      </c>
      <c r="R70" s="22">
        <v>0</v>
      </c>
      <c r="S70" s="65">
        <v>0</v>
      </c>
      <c r="T70" s="62"/>
      <c r="U70" s="63"/>
      <c r="V70" s="64" t="s">
        <v>45</v>
      </c>
      <c r="W70" s="62"/>
      <c r="X70" s="63"/>
      <c r="Y70" s="20" t="s">
        <v>45</v>
      </c>
      <c r="Z70" s="22">
        <f t="shared" si="8"/>
        <v>9528769491</v>
      </c>
      <c r="AA70" s="61">
        <f t="shared" si="3"/>
        <v>90.928360764691575</v>
      </c>
      <c r="AB70" s="62"/>
      <c r="AC70" s="63"/>
      <c r="AD70" s="20">
        <v>99</v>
      </c>
      <c r="AE70" s="25"/>
      <c r="AF70" s="25"/>
      <c r="AG70" s="25"/>
      <c r="AH70" s="25"/>
      <c r="AI70" s="26"/>
    </row>
    <row r="71" spans="1:35" ht="33.75">
      <c r="A71" s="20" t="s">
        <v>171</v>
      </c>
      <c r="B71" s="21" t="s">
        <v>172</v>
      </c>
      <c r="C71" s="22">
        <v>423538625035</v>
      </c>
      <c r="D71" s="22">
        <v>10073517785</v>
      </c>
      <c r="E71" s="22">
        <v>8556954354</v>
      </c>
      <c r="F71" s="23">
        <f t="shared" si="10"/>
        <v>84.94504637438331</v>
      </c>
      <c r="G71" s="20">
        <v>100</v>
      </c>
      <c r="H71" s="22">
        <v>0</v>
      </c>
      <c r="I71" s="22">
        <v>0</v>
      </c>
      <c r="J71" s="24">
        <v>0</v>
      </c>
      <c r="K71" s="20" t="s">
        <v>45</v>
      </c>
      <c r="L71" s="22">
        <v>5265986000</v>
      </c>
      <c r="M71" s="65">
        <v>3641132725</v>
      </c>
      <c r="N71" s="62"/>
      <c r="O71" s="63"/>
      <c r="P71" s="24">
        <f>M71/L71*100</f>
        <v>69.144367740438355</v>
      </c>
      <c r="Q71" s="24">
        <f>P71</f>
        <v>69.144367740438355</v>
      </c>
      <c r="R71" s="22">
        <v>408199121250</v>
      </c>
      <c r="S71" s="65">
        <v>341859758656</v>
      </c>
      <c r="T71" s="62"/>
      <c r="U71" s="63"/>
      <c r="V71" s="61">
        <f>S71/R71*100</f>
        <v>83.748283829996112</v>
      </c>
      <c r="W71" s="62"/>
      <c r="X71" s="63"/>
      <c r="Y71" s="24">
        <f>V71</f>
        <v>83.748283829996112</v>
      </c>
      <c r="Z71" s="22">
        <f t="shared" si="8"/>
        <v>354057845735</v>
      </c>
      <c r="AA71" s="61">
        <f t="shared" si="3"/>
        <v>83.595172861918243</v>
      </c>
      <c r="AB71" s="62"/>
      <c r="AC71" s="63"/>
      <c r="AD71" s="20">
        <v>100</v>
      </c>
      <c r="AE71" s="25"/>
      <c r="AF71" s="25"/>
      <c r="AG71" s="25"/>
      <c r="AH71" s="25"/>
      <c r="AI71" s="26"/>
    </row>
    <row r="72" spans="1:35" ht="16.5" customHeight="1">
      <c r="A72" s="20" t="s">
        <v>173</v>
      </c>
      <c r="B72" s="21" t="s">
        <v>174</v>
      </c>
      <c r="C72" s="22">
        <v>24824546171</v>
      </c>
      <c r="D72" s="22">
        <v>24253854171</v>
      </c>
      <c r="E72" s="22">
        <v>21000353778</v>
      </c>
      <c r="F72" s="23">
        <f t="shared" si="10"/>
        <v>86.585635544514133</v>
      </c>
      <c r="G72" s="20">
        <v>86.59</v>
      </c>
      <c r="H72" s="22">
        <v>570692000</v>
      </c>
      <c r="I72" s="22">
        <v>512903040</v>
      </c>
      <c r="J72" s="24">
        <f t="shared" ref="J72:J84" si="11">I72/H72*100</f>
        <v>89.87387943058603</v>
      </c>
      <c r="K72" s="20">
        <v>89.87</v>
      </c>
      <c r="L72" s="22">
        <v>0</v>
      </c>
      <c r="M72" s="65">
        <v>0</v>
      </c>
      <c r="N72" s="62"/>
      <c r="O72" s="63"/>
      <c r="P72" s="20" t="s">
        <v>45</v>
      </c>
      <c r="Q72" s="20" t="s">
        <v>45</v>
      </c>
      <c r="R72" s="22">
        <v>0</v>
      </c>
      <c r="S72" s="65">
        <v>0</v>
      </c>
      <c r="T72" s="62"/>
      <c r="U72" s="63"/>
      <c r="V72" s="64" t="s">
        <v>45</v>
      </c>
      <c r="W72" s="62"/>
      <c r="X72" s="63"/>
      <c r="Y72" s="20" t="s">
        <v>45</v>
      </c>
      <c r="Z72" s="22">
        <f t="shared" si="8"/>
        <v>21513256818</v>
      </c>
      <c r="AA72" s="61">
        <f t="shared" si="3"/>
        <v>86.661229050510329</v>
      </c>
      <c r="AB72" s="62"/>
      <c r="AC72" s="63"/>
      <c r="AD72" s="20">
        <v>86.66</v>
      </c>
      <c r="AE72" s="25"/>
      <c r="AF72" s="25"/>
      <c r="AG72" s="25"/>
      <c r="AH72" s="25"/>
      <c r="AI72" s="26"/>
    </row>
    <row r="73" spans="1:35" ht="22.5">
      <c r="A73" s="20" t="s">
        <v>175</v>
      </c>
      <c r="B73" s="21" t="s">
        <v>176</v>
      </c>
      <c r="C73" s="22">
        <v>12503438154</v>
      </c>
      <c r="D73" s="22">
        <v>12398938154</v>
      </c>
      <c r="E73" s="22">
        <v>11407980640</v>
      </c>
      <c r="F73" s="23">
        <f t="shared" si="10"/>
        <v>92.007722744545589</v>
      </c>
      <c r="G73" s="20" t="s">
        <v>177</v>
      </c>
      <c r="H73" s="22">
        <v>104500000</v>
      </c>
      <c r="I73" s="22">
        <v>103219251</v>
      </c>
      <c r="J73" s="24">
        <f t="shared" si="11"/>
        <v>98.77440287081339</v>
      </c>
      <c r="K73" s="20">
        <v>98.77</v>
      </c>
      <c r="L73" s="22">
        <v>0</v>
      </c>
      <c r="M73" s="65">
        <v>0</v>
      </c>
      <c r="N73" s="62"/>
      <c r="O73" s="63"/>
      <c r="P73" s="20" t="s">
        <v>45</v>
      </c>
      <c r="Q73" s="20" t="s">
        <v>45</v>
      </c>
      <c r="R73" s="22">
        <v>0</v>
      </c>
      <c r="S73" s="65">
        <v>0</v>
      </c>
      <c r="T73" s="62"/>
      <c r="U73" s="63"/>
      <c r="V73" s="64" t="s">
        <v>45</v>
      </c>
      <c r="W73" s="62"/>
      <c r="X73" s="63"/>
      <c r="Y73" s="20" t="s">
        <v>45</v>
      </c>
      <c r="Z73" s="22">
        <f t="shared" si="8"/>
        <v>11511199891</v>
      </c>
      <c r="AA73" s="61">
        <f t="shared" si="3"/>
        <v>92.064276635122383</v>
      </c>
      <c r="AB73" s="62"/>
      <c r="AC73" s="63"/>
      <c r="AD73" s="20" t="s">
        <v>178</v>
      </c>
      <c r="AE73" s="25"/>
      <c r="AF73" s="25"/>
      <c r="AG73" s="25"/>
      <c r="AH73" s="25"/>
      <c r="AI73" s="26"/>
    </row>
    <row r="74" spans="1:35" ht="16.5" customHeight="1">
      <c r="A74" s="20" t="s">
        <v>179</v>
      </c>
      <c r="B74" s="21" t="s">
        <v>180</v>
      </c>
      <c r="C74" s="22">
        <v>25793894701</v>
      </c>
      <c r="D74" s="22">
        <v>20794014926</v>
      </c>
      <c r="E74" s="22">
        <v>13852663741</v>
      </c>
      <c r="F74" s="23">
        <f t="shared" si="10"/>
        <v>66.618513982497845</v>
      </c>
      <c r="G74" s="20">
        <v>48.04</v>
      </c>
      <c r="H74" s="22">
        <v>4999879775</v>
      </c>
      <c r="I74" s="22">
        <v>2547643297</v>
      </c>
      <c r="J74" s="24">
        <f t="shared" si="11"/>
        <v>50.954091131121245</v>
      </c>
      <c r="K74" s="20" t="s">
        <v>45</v>
      </c>
      <c r="L74" s="22">
        <v>0</v>
      </c>
      <c r="M74" s="65">
        <v>0</v>
      </c>
      <c r="N74" s="62"/>
      <c r="O74" s="63"/>
      <c r="P74" s="20" t="s">
        <v>45</v>
      </c>
      <c r="Q74" s="20" t="s">
        <v>45</v>
      </c>
      <c r="R74" s="22">
        <v>0</v>
      </c>
      <c r="S74" s="65">
        <v>0</v>
      </c>
      <c r="T74" s="62"/>
      <c r="U74" s="63"/>
      <c r="V74" s="64" t="s">
        <v>45</v>
      </c>
      <c r="W74" s="62"/>
      <c r="X74" s="63"/>
      <c r="Y74" s="20" t="s">
        <v>45</v>
      </c>
      <c r="Z74" s="22">
        <f t="shared" si="8"/>
        <v>16400307038</v>
      </c>
      <c r="AA74" s="61">
        <f t="shared" si="3"/>
        <v>63.58212758526993</v>
      </c>
      <c r="AB74" s="62"/>
      <c r="AC74" s="63"/>
      <c r="AD74" s="20">
        <v>63.58</v>
      </c>
      <c r="AE74" s="25"/>
      <c r="AF74" s="25"/>
      <c r="AG74" s="25"/>
      <c r="AH74" s="25"/>
      <c r="AI74" s="26"/>
    </row>
    <row r="75" spans="1:35" ht="16.5" customHeight="1">
      <c r="A75" s="20" t="s">
        <v>181</v>
      </c>
      <c r="B75" s="21" t="s">
        <v>182</v>
      </c>
      <c r="C75" s="22">
        <v>20498027024</v>
      </c>
      <c r="D75" s="22">
        <v>20487227024</v>
      </c>
      <c r="E75" s="22">
        <v>17380775848</v>
      </c>
      <c r="F75" s="23">
        <f t="shared" si="10"/>
        <v>84.837132070821923</v>
      </c>
      <c r="G75" s="20">
        <v>53.65</v>
      </c>
      <c r="H75" s="22">
        <v>10800000</v>
      </c>
      <c r="I75" s="22">
        <v>10670000</v>
      </c>
      <c r="J75" s="24">
        <f t="shared" si="11"/>
        <v>98.796296296296291</v>
      </c>
      <c r="K75" s="20" t="s">
        <v>183</v>
      </c>
      <c r="L75" s="22">
        <v>0</v>
      </c>
      <c r="M75" s="65">
        <v>0</v>
      </c>
      <c r="N75" s="62"/>
      <c r="O75" s="63"/>
      <c r="P75" s="20" t="s">
        <v>45</v>
      </c>
      <c r="Q75" s="20" t="s">
        <v>45</v>
      </c>
      <c r="R75" s="22">
        <v>0</v>
      </c>
      <c r="S75" s="65">
        <v>0</v>
      </c>
      <c r="T75" s="62"/>
      <c r="U75" s="63"/>
      <c r="V75" s="64" t="s">
        <v>45</v>
      </c>
      <c r="W75" s="62"/>
      <c r="X75" s="63"/>
      <c r="Y75" s="20" t="s">
        <v>45</v>
      </c>
      <c r="Z75" s="22">
        <f t="shared" si="8"/>
        <v>17391445848</v>
      </c>
      <c r="AA75" s="61">
        <f t="shared" si="3"/>
        <v>84.844486874943243</v>
      </c>
      <c r="AB75" s="62"/>
      <c r="AC75" s="63"/>
      <c r="AD75" s="20">
        <v>68.42</v>
      </c>
      <c r="AE75" s="25"/>
      <c r="AF75" s="25"/>
      <c r="AG75" s="25"/>
      <c r="AH75" s="25"/>
      <c r="AI75" s="26"/>
    </row>
    <row r="76" spans="1:35" ht="16.5" customHeight="1">
      <c r="A76" s="20" t="s">
        <v>184</v>
      </c>
      <c r="B76" s="21" t="s">
        <v>185</v>
      </c>
      <c r="C76" s="22">
        <v>220000000</v>
      </c>
      <c r="D76" s="22">
        <v>135000000</v>
      </c>
      <c r="E76" s="22">
        <v>134226955</v>
      </c>
      <c r="F76" s="23">
        <f t="shared" si="10"/>
        <v>99.427374074074066</v>
      </c>
      <c r="G76" s="20" t="s">
        <v>186</v>
      </c>
      <c r="H76" s="22">
        <v>85000000</v>
      </c>
      <c r="I76" s="22">
        <v>85000000</v>
      </c>
      <c r="J76" s="24">
        <f t="shared" si="11"/>
        <v>100</v>
      </c>
      <c r="K76" s="20">
        <v>100</v>
      </c>
      <c r="L76" s="22">
        <v>0</v>
      </c>
      <c r="M76" s="65">
        <v>0</v>
      </c>
      <c r="N76" s="62"/>
      <c r="O76" s="63"/>
      <c r="P76" s="20" t="s">
        <v>45</v>
      </c>
      <c r="Q76" s="20" t="s">
        <v>45</v>
      </c>
      <c r="R76" s="22">
        <v>0</v>
      </c>
      <c r="S76" s="65">
        <v>0</v>
      </c>
      <c r="T76" s="62"/>
      <c r="U76" s="63"/>
      <c r="V76" s="64" t="s">
        <v>45</v>
      </c>
      <c r="W76" s="62"/>
      <c r="X76" s="63"/>
      <c r="Y76" s="20" t="s">
        <v>45</v>
      </c>
      <c r="Z76" s="22">
        <f t="shared" si="8"/>
        <v>219226955</v>
      </c>
      <c r="AA76" s="61">
        <f t="shared" si="3"/>
        <v>99.648615909090907</v>
      </c>
      <c r="AB76" s="62"/>
      <c r="AC76" s="63"/>
      <c r="AD76" s="20" t="s">
        <v>187</v>
      </c>
      <c r="AE76" s="25"/>
      <c r="AF76" s="25"/>
      <c r="AG76" s="25"/>
      <c r="AH76" s="25"/>
      <c r="AI76" s="26"/>
    </row>
    <row r="77" spans="1:35" ht="16.5" customHeight="1">
      <c r="A77" s="20" t="s">
        <v>188</v>
      </c>
      <c r="B77" s="21" t="s">
        <v>189</v>
      </c>
      <c r="C77" s="22">
        <v>220000000</v>
      </c>
      <c r="D77" s="22">
        <v>120000000</v>
      </c>
      <c r="E77" s="22">
        <v>118182325</v>
      </c>
      <c r="F77" s="23">
        <f t="shared" si="10"/>
        <v>98.485270833333345</v>
      </c>
      <c r="G77" s="20">
        <v>100</v>
      </c>
      <c r="H77" s="22">
        <v>100000000</v>
      </c>
      <c r="I77" s="22">
        <v>100000000</v>
      </c>
      <c r="J77" s="24">
        <f t="shared" si="11"/>
        <v>100</v>
      </c>
      <c r="K77" s="20">
        <v>100</v>
      </c>
      <c r="L77" s="22">
        <v>0</v>
      </c>
      <c r="M77" s="65">
        <v>0</v>
      </c>
      <c r="N77" s="62"/>
      <c r="O77" s="63"/>
      <c r="P77" s="20" t="s">
        <v>45</v>
      </c>
      <c r="Q77" s="20" t="s">
        <v>45</v>
      </c>
      <c r="R77" s="22">
        <v>0</v>
      </c>
      <c r="S77" s="65">
        <v>0</v>
      </c>
      <c r="T77" s="62"/>
      <c r="U77" s="63"/>
      <c r="V77" s="64" t="s">
        <v>45</v>
      </c>
      <c r="W77" s="62"/>
      <c r="X77" s="63"/>
      <c r="Y77" s="20" t="s">
        <v>45</v>
      </c>
      <c r="Z77" s="22">
        <f t="shared" si="8"/>
        <v>218182325</v>
      </c>
      <c r="AA77" s="61">
        <f t="shared" si="3"/>
        <v>99.173784090909095</v>
      </c>
      <c r="AB77" s="62"/>
      <c r="AC77" s="63"/>
      <c r="AD77" s="20">
        <v>100</v>
      </c>
      <c r="AE77" s="25"/>
      <c r="AF77" s="25"/>
      <c r="AG77" s="25"/>
      <c r="AH77" s="25"/>
      <c r="AI77" s="26"/>
    </row>
    <row r="78" spans="1:35" ht="16.5" customHeight="1">
      <c r="A78" s="20" t="s">
        <v>190</v>
      </c>
      <c r="B78" s="21" t="s">
        <v>191</v>
      </c>
      <c r="C78" s="22">
        <v>217240000</v>
      </c>
      <c r="D78" s="22">
        <v>117240000</v>
      </c>
      <c r="E78" s="22">
        <f>117240000-572000</f>
        <v>116668000</v>
      </c>
      <c r="F78" s="23">
        <f t="shared" si="10"/>
        <v>99.512111907198914</v>
      </c>
      <c r="G78" s="20">
        <v>100</v>
      </c>
      <c r="H78" s="22">
        <v>100000000</v>
      </c>
      <c r="I78" s="22">
        <v>100000000</v>
      </c>
      <c r="J78" s="24">
        <f t="shared" si="11"/>
        <v>100</v>
      </c>
      <c r="K78" s="20">
        <v>100</v>
      </c>
      <c r="L78" s="22">
        <v>0</v>
      </c>
      <c r="M78" s="65">
        <v>0</v>
      </c>
      <c r="N78" s="62"/>
      <c r="O78" s="63"/>
      <c r="P78" s="20" t="s">
        <v>45</v>
      </c>
      <c r="Q78" s="20" t="s">
        <v>45</v>
      </c>
      <c r="R78" s="22">
        <v>0</v>
      </c>
      <c r="S78" s="65">
        <v>0</v>
      </c>
      <c r="T78" s="62"/>
      <c r="U78" s="63"/>
      <c r="V78" s="64" t="s">
        <v>45</v>
      </c>
      <c r="W78" s="62"/>
      <c r="X78" s="63"/>
      <c r="Y78" s="20" t="s">
        <v>45</v>
      </c>
      <c r="Z78" s="22">
        <f t="shared" si="8"/>
        <v>216668000</v>
      </c>
      <c r="AA78" s="61">
        <f t="shared" si="3"/>
        <v>99.736696740931691</v>
      </c>
      <c r="AB78" s="62"/>
      <c r="AC78" s="63"/>
      <c r="AD78" s="20">
        <v>100</v>
      </c>
      <c r="AE78" s="25"/>
      <c r="AF78" s="25"/>
      <c r="AG78" s="25"/>
      <c r="AH78" s="25"/>
      <c r="AI78" s="26"/>
    </row>
    <row r="79" spans="1:35" ht="16.5" customHeight="1">
      <c r="A79" s="35" t="s">
        <v>192</v>
      </c>
      <c r="B79" s="36" t="s">
        <v>193</v>
      </c>
      <c r="C79" s="33">
        <v>220000000</v>
      </c>
      <c r="D79" s="33">
        <v>155000000</v>
      </c>
      <c r="E79" s="33">
        <v>154975000</v>
      </c>
      <c r="F79" s="37">
        <f t="shared" si="10"/>
        <v>99.983870967741936</v>
      </c>
      <c r="G79" s="35">
        <v>100</v>
      </c>
      <c r="H79" s="33">
        <v>65000000</v>
      </c>
      <c r="I79" s="33">
        <v>65000000</v>
      </c>
      <c r="J79" s="38">
        <f t="shared" si="11"/>
        <v>100</v>
      </c>
      <c r="K79" s="35">
        <v>100</v>
      </c>
      <c r="L79" s="33">
        <v>0</v>
      </c>
      <c r="M79" s="92">
        <v>0</v>
      </c>
      <c r="N79" s="62"/>
      <c r="O79" s="63"/>
      <c r="P79" s="35" t="s">
        <v>45</v>
      </c>
      <c r="Q79" s="35" t="s">
        <v>45</v>
      </c>
      <c r="R79" s="33">
        <v>0</v>
      </c>
      <c r="S79" s="92">
        <v>0</v>
      </c>
      <c r="T79" s="62"/>
      <c r="U79" s="63"/>
      <c r="V79" s="93" t="s">
        <v>45</v>
      </c>
      <c r="W79" s="62"/>
      <c r="X79" s="63"/>
      <c r="Y79" s="35" t="s">
        <v>45</v>
      </c>
      <c r="Z79" s="33">
        <f t="shared" si="8"/>
        <v>219975000</v>
      </c>
      <c r="AA79" s="85">
        <f t="shared" si="3"/>
        <v>99.98863636363636</v>
      </c>
      <c r="AB79" s="62"/>
      <c r="AC79" s="63"/>
      <c r="AD79" s="35">
        <v>100</v>
      </c>
      <c r="AE79" s="39"/>
      <c r="AF79" s="39"/>
      <c r="AG79" s="39"/>
      <c r="AH79" s="39"/>
      <c r="AI79" s="40"/>
    </row>
    <row r="80" spans="1:35" ht="16.5" customHeight="1">
      <c r="A80" s="20" t="s">
        <v>194</v>
      </c>
      <c r="B80" s="21" t="s">
        <v>195</v>
      </c>
      <c r="C80" s="22">
        <v>270000000</v>
      </c>
      <c r="D80" s="22">
        <v>150000000</v>
      </c>
      <c r="E80" s="22">
        <v>74860000</v>
      </c>
      <c r="F80" s="23">
        <f t="shared" si="10"/>
        <v>49.906666666666666</v>
      </c>
      <c r="G80" s="20">
        <v>49.91</v>
      </c>
      <c r="H80" s="22">
        <v>120000000</v>
      </c>
      <c r="I80" s="22">
        <v>120000000</v>
      </c>
      <c r="J80" s="24">
        <f t="shared" si="11"/>
        <v>100</v>
      </c>
      <c r="K80" s="20">
        <v>100</v>
      </c>
      <c r="L80" s="22">
        <v>0</v>
      </c>
      <c r="M80" s="65">
        <v>0</v>
      </c>
      <c r="N80" s="62"/>
      <c r="O80" s="63"/>
      <c r="P80" s="20" t="s">
        <v>45</v>
      </c>
      <c r="Q80" s="20" t="s">
        <v>45</v>
      </c>
      <c r="R80" s="22">
        <v>0</v>
      </c>
      <c r="S80" s="65">
        <v>0</v>
      </c>
      <c r="T80" s="62"/>
      <c r="U80" s="63"/>
      <c r="V80" s="64" t="s">
        <v>45</v>
      </c>
      <c r="W80" s="62"/>
      <c r="X80" s="63"/>
      <c r="Y80" s="20" t="s">
        <v>45</v>
      </c>
      <c r="Z80" s="22">
        <f t="shared" si="8"/>
        <v>194860000</v>
      </c>
      <c r="AA80" s="61">
        <f t="shared" si="3"/>
        <v>72.170370370370378</v>
      </c>
      <c r="AB80" s="62"/>
      <c r="AC80" s="63"/>
      <c r="AD80" s="20">
        <v>72.17</v>
      </c>
      <c r="AE80" s="25"/>
      <c r="AF80" s="25"/>
      <c r="AG80" s="25"/>
      <c r="AH80" s="25"/>
      <c r="AI80" s="26"/>
    </row>
    <row r="81" spans="1:35" ht="16.5" customHeight="1">
      <c r="A81" s="20" t="s">
        <v>196</v>
      </c>
      <c r="B81" s="21" t="s">
        <v>197</v>
      </c>
      <c r="C81" s="22">
        <v>410000000</v>
      </c>
      <c r="D81" s="22">
        <v>205000000</v>
      </c>
      <c r="E81" s="22">
        <v>102409000</v>
      </c>
      <c r="F81" s="23">
        <f t="shared" si="10"/>
        <v>49.955609756097566</v>
      </c>
      <c r="G81" s="20">
        <v>49.96</v>
      </c>
      <c r="H81" s="22">
        <v>205000000</v>
      </c>
      <c r="I81" s="22">
        <v>205000000</v>
      </c>
      <c r="J81" s="24">
        <f t="shared" si="11"/>
        <v>100</v>
      </c>
      <c r="K81" s="20">
        <v>100</v>
      </c>
      <c r="L81" s="22">
        <v>0</v>
      </c>
      <c r="M81" s="65">
        <v>0</v>
      </c>
      <c r="N81" s="62"/>
      <c r="O81" s="63"/>
      <c r="P81" s="20" t="s">
        <v>45</v>
      </c>
      <c r="Q81" s="20" t="s">
        <v>45</v>
      </c>
      <c r="R81" s="22">
        <v>0</v>
      </c>
      <c r="S81" s="65">
        <v>0</v>
      </c>
      <c r="T81" s="62"/>
      <c r="U81" s="63"/>
      <c r="V81" s="64" t="s">
        <v>45</v>
      </c>
      <c r="W81" s="62"/>
      <c r="X81" s="63"/>
      <c r="Y81" s="20" t="s">
        <v>45</v>
      </c>
      <c r="Z81" s="22">
        <f t="shared" si="8"/>
        <v>307409000</v>
      </c>
      <c r="AA81" s="61">
        <f t="shared" si="3"/>
        <v>74.977804878048786</v>
      </c>
      <c r="AB81" s="62"/>
      <c r="AC81" s="63"/>
      <c r="AD81" s="20">
        <v>74.98</v>
      </c>
      <c r="AE81" s="25"/>
      <c r="AF81" s="25"/>
      <c r="AG81" s="25"/>
      <c r="AH81" s="25"/>
      <c r="AI81" s="26"/>
    </row>
    <row r="82" spans="1:35" ht="22.5">
      <c r="A82" s="20" t="s">
        <v>198</v>
      </c>
      <c r="B82" s="21" t="s">
        <v>199</v>
      </c>
      <c r="C82" s="22">
        <v>220000000</v>
      </c>
      <c r="D82" s="22">
        <v>120000000</v>
      </c>
      <c r="E82" s="22">
        <v>44625000</v>
      </c>
      <c r="F82" s="23">
        <f t="shared" si="10"/>
        <v>37.1875</v>
      </c>
      <c r="G82" s="20">
        <v>37.19</v>
      </c>
      <c r="H82" s="22">
        <v>100000000</v>
      </c>
      <c r="I82" s="22">
        <v>100000000</v>
      </c>
      <c r="J82" s="24">
        <f t="shared" si="11"/>
        <v>100</v>
      </c>
      <c r="K82" s="20">
        <v>100</v>
      </c>
      <c r="L82" s="22">
        <v>0</v>
      </c>
      <c r="M82" s="65">
        <v>0</v>
      </c>
      <c r="N82" s="62"/>
      <c r="O82" s="63"/>
      <c r="P82" s="20" t="s">
        <v>45</v>
      </c>
      <c r="Q82" s="20" t="s">
        <v>45</v>
      </c>
      <c r="R82" s="22">
        <v>0</v>
      </c>
      <c r="S82" s="65">
        <v>0</v>
      </c>
      <c r="T82" s="62"/>
      <c r="U82" s="63"/>
      <c r="V82" s="64" t="s">
        <v>45</v>
      </c>
      <c r="W82" s="62"/>
      <c r="X82" s="63"/>
      <c r="Y82" s="20" t="s">
        <v>45</v>
      </c>
      <c r="Z82" s="22">
        <f t="shared" si="8"/>
        <v>144625000</v>
      </c>
      <c r="AA82" s="61">
        <f t="shared" si="3"/>
        <v>65.73863636363636</v>
      </c>
      <c r="AB82" s="62"/>
      <c r="AC82" s="63"/>
      <c r="AD82" s="20">
        <v>65.739999999999995</v>
      </c>
      <c r="AE82" s="25"/>
      <c r="AF82" s="25"/>
      <c r="AG82" s="25"/>
      <c r="AH82" s="25"/>
      <c r="AI82" s="26"/>
    </row>
    <row r="83" spans="1:35" ht="16.5" customHeight="1">
      <c r="A83" s="20" t="s">
        <v>200</v>
      </c>
      <c r="B83" s="21" t="s">
        <v>201</v>
      </c>
      <c r="C83" s="22">
        <v>220000000</v>
      </c>
      <c r="D83" s="22">
        <v>120000000</v>
      </c>
      <c r="E83" s="22">
        <v>51630000</v>
      </c>
      <c r="F83" s="23">
        <f t="shared" si="10"/>
        <v>43.025000000000006</v>
      </c>
      <c r="G83" s="20">
        <v>43.03</v>
      </c>
      <c r="H83" s="22">
        <v>100000000</v>
      </c>
      <c r="I83" s="22">
        <v>80000000</v>
      </c>
      <c r="J83" s="24">
        <f t="shared" si="11"/>
        <v>80</v>
      </c>
      <c r="K83" s="20">
        <v>80</v>
      </c>
      <c r="L83" s="22">
        <v>0</v>
      </c>
      <c r="M83" s="65">
        <v>0</v>
      </c>
      <c r="N83" s="62"/>
      <c r="O83" s="63"/>
      <c r="P83" s="20" t="s">
        <v>45</v>
      </c>
      <c r="Q83" s="20" t="s">
        <v>45</v>
      </c>
      <c r="R83" s="22">
        <v>0</v>
      </c>
      <c r="S83" s="65">
        <v>0</v>
      </c>
      <c r="T83" s="62"/>
      <c r="U83" s="63"/>
      <c r="V83" s="64" t="s">
        <v>45</v>
      </c>
      <c r="W83" s="62"/>
      <c r="X83" s="63"/>
      <c r="Y83" s="20" t="s">
        <v>45</v>
      </c>
      <c r="Z83" s="22">
        <f t="shared" si="8"/>
        <v>131630000</v>
      </c>
      <c r="AA83" s="61">
        <f t="shared" si="3"/>
        <v>59.831818181818186</v>
      </c>
      <c r="AB83" s="62"/>
      <c r="AC83" s="63"/>
      <c r="AD83" s="20">
        <v>59.83</v>
      </c>
      <c r="AE83" s="25"/>
      <c r="AF83" s="25"/>
      <c r="AG83" s="25"/>
      <c r="AH83" s="25"/>
      <c r="AI83" s="26"/>
    </row>
    <row r="84" spans="1:35" ht="16.5" customHeight="1">
      <c r="A84" s="35" t="s">
        <v>202</v>
      </c>
      <c r="B84" s="36" t="s">
        <v>203</v>
      </c>
      <c r="C84" s="33">
        <v>210000000</v>
      </c>
      <c r="D84" s="33">
        <v>85000000</v>
      </c>
      <c r="E84" s="33">
        <v>85000000</v>
      </c>
      <c r="F84" s="37">
        <f t="shared" si="10"/>
        <v>100</v>
      </c>
      <c r="G84" s="41">
        <v>100</v>
      </c>
      <c r="H84" s="33">
        <v>125000000</v>
      </c>
      <c r="I84" s="33">
        <v>125000000</v>
      </c>
      <c r="J84" s="38">
        <f t="shared" si="11"/>
        <v>100</v>
      </c>
      <c r="K84" s="35">
        <v>100</v>
      </c>
      <c r="L84" s="33">
        <v>0</v>
      </c>
      <c r="M84" s="92">
        <v>0</v>
      </c>
      <c r="N84" s="62"/>
      <c r="O84" s="63"/>
      <c r="P84" s="35" t="s">
        <v>45</v>
      </c>
      <c r="Q84" s="35" t="s">
        <v>45</v>
      </c>
      <c r="R84" s="33">
        <v>0</v>
      </c>
      <c r="S84" s="92">
        <v>0</v>
      </c>
      <c r="T84" s="62"/>
      <c r="U84" s="63"/>
      <c r="V84" s="93" t="s">
        <v>45</v>
      </c>
      <c r="W84" s="62"/>
      <c r="X84" s="63"/>
      <c r="Y84" s="35" t="s">
        <v>45</v>
      </c>
      <c r="Z84" s="33">
        <f t="shared" si="8"/>
        <v>210000000</v>
      </c>
      <c r="AA84" s="85">
        <f t="shared" si="3"/>
        <v>100</v>
      </c>
      <c r="AB84" s="62"/>
      <c r="AC84" s="63"/>
      <c r="AD84" s="35">
        <v>100</v>
      </c>
      <c r="AE84" s="39"/>
      <c r="AF84" s="39"/>
      <c r="AG84" s="39"/>
      <c r="AH84" s="39"/>
      <c r="AI84" s="40"/>
    </row>
    <row r="85" spans="1:35" ht="16.5" customHeight="1">
      <c r="A85" s="20" t="s">
        <v>204</v>
      </c>
      <c r="B85" s="21" t="s">
        <v>205</v>
      </c>
      <c r="C85" s="22">
        <v>220000000</v>
      </c>
      <c r="D85" s="22">
        <v>220000000</v>
      </c>
      <c r="E85" s="22">
        <v>214355000</v>
      </c>
      <c r="F85" s="23">
        <f t="shared" si="10"/>
        <v>97.434090909090912</v>
      </c>
      <c r="G85" s="20">
        <v>97.43</v>
      </c>
      <c r="H85" s="22">
        <v>0</v>
      </c>
      <c r="I85" s="22">
        <v>0</v>
      </c>
      <c r="J85" s="24">
        <v>0</v>
      </c>
      <c r="K85" s="20" t="s">
        <v>45</v>
      </c>
      <c r="L85" s="22">
        <v>0</v>
      </c>
      <c r="M85" s="65">
        <v>0</v>
      </c>
      <c r="N85" s="62"/>
      <c r="O85" s="63"/>
      <c r="P85" s="20" t="s">
        <v>45</v>
      </c>
      <c r="Q85" s="20" t="s">
        <v>45</v>
      </c>
      <c r="R85" s="22">
        <v>0</v>
      </c>
      <c r="S85" s="65">
        <v>0</v>
      </c>
      <c r="T85" s="62"/>
      <c r="U85" s="63"/>
      <c r="V85" s="64" t="s">
        <v>45</v>
      </c>
      <c r="W85" s="62"/>
      <c r="X85" s="63"/>
      <c r="Y85" s="20" t="s">
        <v>45</v>
      </c>
      <c r="Z85" s="22">
        <f t="shared" si="8"/>
        <v>214355000</v>
      </c>
      <c r="AA85" s="61">
        <f t="shared" si="3"/>
        <v>97.434090909090912</v>
      </c>
      <c r="AB85" s="62"/>
      <c r="AC85" s="63"/>
      <c r="AD85" s="20">
        <v>97.43</v>
      </c>
      <c r="AE85" s="25"/>
      <c r="AF85" s="25"/>
      <c r="AG85" s="25"/>
      <c r="AH85" s="25"/>
      <c r="AI85" s="26"/>
    </row>
    <row r="86" spans="1:35" ht="16.5" customHeight="1">
      <c r="A86" s="20" t="s">
        <v>206</v>
      </c>
      <c r="B86" s="21" t="s">
        <v>207</v>
      </c>
      <c r="C86" s="22">
        <v>200000000</v>
      </c>
      <c r="D86" s="22">
        <v>100000000</v>
      </c>
      <c r="E86" s="22">
        <v>56850000</v>
      </c>
      <c r="F86" s="23">
        <f t="shared" si="10"/>
        <v>56.85</v>
      </c>
      <c r="G86" s="20" t="s">
        <v>208</v>
      </c>
      <c r="H86" s="22">
        <v>100000000</v>
      </c>
      <c r="I86" s="22">
        <v>100000000</v>
      </c>
      <c r="J86" s="24">
        <f t="shared" ref="J86:J88" si="12">I86/H86*100</f>
        <v>100</v>
      </c>
      <c r="K86" s="20">
        <v>100</v>
      </c>
      <c r="L86" s="22">
        <v>0</v>
      </c>
      <c r="M86" s="65">
        <v>0</v>
      </c>
      <c r="N86" s="62"/>
      <c r="O86" s="63"/>
      <c r="P86" s="20" t="s">
        <v>45</v>
      </c>
      <c r="Q86" s="20" t="s">
        <v>45</v>
      </c>
      <c r="R86" s="22">
        <v>0</v>
      </c>
      <c r="S86" s="65">
        <v>0</v>
      </c>
      <c r="T86" s="62"/>
      <c r="U86" s="63"/>
      <c r="V86" s="64" t="s">
        <v>45</v>
      </c>
      <c r="W86" s="62"/>
      <c r="X86" s="63"/>
      <c r="Y86" s="20" t="s">
        <v>45</v>
      </c>
      <c r="Z86" s="22">
        <f t="shared" si="8"/>
        <v>156850000</v>
      </c>
      <c r="AA86" s="61">
        <f t="shared" si="3"/>
        <v>78.424999999999997</v>
      </c>
      <c r="AB86" s="62"/>
      <c r="AC86" s="63"/>
      <c r="AD86" s="20">
        <v>78.430000000000007</v>
      </c>
      <c r="AE86" s="25"/>
      <c r="AF86" s="25"/>
      <c r="AG86" s="25"/>
      <c r="AH86" s="25"/>
      <c r="AI86" s="26"/>
    </row>
    <row r="87" spans="1:35" ht="16.5" customHeight="1">
      <c r="A87" s="20" t="s">
        <v>209</v>
      </c>
      <c r="B87" s="21" t="s">
        <v>210</v>
      </c>
      <c r="C87" s="22">
        <v>307029900</v>
      </c>
      <c r="D87" s="22">
        <v>157029900</v>
      </c>
      <c r="E87" s="22">
        <v>150000000</v>
      </c>
      <c r="F87" s="23">
        <f t="shared" si="10"/>
        <v>95.523209274157338</v>
      </c>
      <c r="G87" s="20">
        <v>95.52</v>
      </c>
      <c r="H87" s="22">
        <v>150000000</v>
      </c>
      <c r="I87" s="22">
        <v>150000000</v>
      </c>
      <c r="J87" s="24">
        <f t="shared" si="12"/>
        <v>100</v>
      </c>
      <c r="K87" s="20">
        <v>100</v>
      </c>
      <c r="L87" s="22">
        <v>0</v>
      </c>
      <c r="M87" s="65">
        <v>0</v>
      </c>
      <c r="N87" s="62"/>
      <c r="O87" s="63"/>
      <c r="P87" s="20" t="s">
        <v>45</v>
      </c>
      <c r="Q87" s="20" t="s">
        <v>45</v>
      </c>
      <c r="R87" s="22">
        <v>0</v>
      </c>
      <c r="S87" s="65">
        <v>0</v>
      </c>
      <c r="T87" s="62"/>
      <c r="U87" s="63"/>
      <c r="V87" s="64" t="s">
        <v>45</v>
      </c>
      <c r="W87" s="62"/>
      <c r="X87" s="63"/>
      <c r="Y87" s="20" t="s">
        <v>45</v>
      </c>
      <c r="Z87" s="22">
        <f t="shared" si="8"/>
        <v>300000000</v>
      </c>
      <c r="AA87" s="61">
        <f t="shared" si="3"/>
        <v>97.710353291324395</v>
      </c>
      <c r="AB87" s="62"/>
      <c r="AC87" s="63"/>
      <c r="AD87" s="20">
        <v>97.71</v>
      </c>
      <c r="AE87" s="25"/>
      <c r="AF87" s="25"/>
      <c r="AG87" s="25"/>
      <c r="AH87" s="25"/>
      <c r="AI87" s="26"/>
    </row>
    <row r="88" spans="1:35" ht="16.5" customHeight="1">
      <c r="A88" s="20" t="s">
        <v>211</v>
      </c>
      <c r="B88" s="21" t="s">
        <v>212</v>
      </c>
      <c r="C88" s="22">
        <v>210000000</v>
      </c>
      <c r="D88" s="22">
        <v>100000000</v>
      </c>
      <c r="E88" s="22">
        <v>99907000</v>
      </c>
      <c r="F88" s="23">
        <f t="shared" si="10"/>
        <v>99.906999999999996</v>
      </c>
      <c r="G88" s="20">
        <v>100</v>
      </c>
      <c r="H88" s="22">
        <v>110000000</v>
      </c>
      <c r="I88" s="22">
        <v>70000000</v>
      </c>
      <c r="J88" s="24">
        <f t="shared" si="12"/>
        <v>63.636363636363633</v>
      </c>
      <c r="K88" s="20" t="s">
        <v>45</v>
      </c>
      <c r="L88" s="22">
        <v>0</v>
      </c>
      <c r="M88" s="65">
        <v>0</v>
      </c>
      <c r="N88" s="62"/>
      <c r="O88" s="63"/>
      <c r="P88" s="20" t="s">
        <v>45</v>
      </c>
      <c r="Q88" s="20" t="s">
        <v>45</v>
      </c>
      <c r="R88" s="22">
        <v>0</v>
      </c>
      <c r="S88" s="65">
        <v>0</v>
      </c>
      <c r="T88" s="62"/>
      <c r="U88" s="63"/>
      <c r="V88" s="64" t="s">
        <v>45</v>
      </c>
      <c r="W88" s="62"/>
      <c r="X88" s="63"/>
      <c r="Y88" s="20" t="s">
        <v>45</v>
      </c>
      <c r="Z88" s="22">
        <f t="shared" si="8"/>
        <v>169907000</v>
      </c>
      <c r="AA88" s="61">
        <f t="shared" si="3"/>
        <v>80.908095238095228</v>
      </c>
      <c r="AB88" s="62"/>
      <c r="AC88" s="63"/>
      <c r="AD88" s="20">
        <v>47.57</v>
      </c>
      <c r="AE88" s="25"/>
      <c r="AF88" s="25"/>
      <c r="AG88" s="25"/>
      <c r="AH88" s="25"/>
      <c r="AI88" s="26"/>
    </row>
    <row r="89" spans="1:35" ht="16.5" customHeight="1">
      <c r="A89" s="20" t="s">
        <v>213</v>
      </c>
      <c r="B89" s="21" t="s">
        <v>214</v>
      </c>
      <c r="C89" s="22">
        <v>210000000</v>
      </c>
      <c r="D89" s="22">
        <v>210000000</v>
      </c>
      <c r="E89" s="22">
        <v>121764600</v>
      </c>
      <c r="F89" s="23">
        <f t="shared" si="10"/>
        <v>57.983142857142852</v>
      </c>
      <c r="G89" s="20">
        <v>85.25</v>
      </c>
      <c r="H89" s="22">
        <v>0</v>
      </c>
      <c r="I89" s="22">
        <v>0</v>
      </c>
      <c r="J89" s="24">
        <v>0</v>
      </c>
      <c r="K89" s="20" t="s">
        <v>45</v>
      </c>
      <c r="L89" s="22">
        <v>0</v>
      </c>
      <c r="M89" s="65">
        <v>0</v>
      </c>
      <c r="N89" s="62"/>
      <c r="O89" s="63"/>
      <c r="P89" s="20" t="s">
        <v>45</v>
      </c>
      <c r="Q89" s="20" t="s">
        <v>45</v>
      </c>
      <c r="R89" s="22">
        <v>0</v>
      </c>
      <c r="S89" s="65">
        <v>0</v>
      </c>
      <c r="T89" s="62"/>
      <c r="U89" s="63"/>
      <c r="V89" s="64" t="s">
        <v>45</v>
      </c>
      <c r="W89" s="62"/>
      <c r="X89" s="63"/>
      <c r="Y89" s="20" t="s">
        <v>45</v>
      </c>
      <c r="Z89" s="22">
        <f t="shared" si="8"/>
        <v>121764600</v>
      </c>
      <c r="AA89" s="61">
        <f t="shared" si="3"/>
        <v>57.983142857142852</v>
      </c>
      <c r="AB89" s="62"/>
      <c r="AC89" s="63"/>
      <c r="AD89" s="20" t="s">
        <v>215</v>
      </c>
      <c r="AE89" s="25"/>
      <c r="AF89" s="25"/>
      <c r="AG89" s="25"/>
      <c r="AH89" s="25"/>
      <c r="AI89" s="26"/>
    </row>
    <row r="90" spans="1:35" ht="16.5" customHeight="1">
      <c r="A90" s="35" t="s">
        <v>216</v>
      </c>
      <c r="B90" s="36" t="s">
        <v>217</v>
      </c>
      <c r="C90" s="33">
        <v>420000000</v>
      </c>
      <c r="D90" s="33">
        <v>200000000</v>
      </c>
      <c r="E90" s="33">
        <v>198947000</v>
      </c>
      <c r="F90" s="37">
        <f t="shared" si="10"/>
        <v>99.473500000000001</v>
      </c>
      <c r="G90" s="35">
        <v>100</v>
      </c>
      <c r="H90" s="33">
        <v>220000000</v>
      </c>
      <c r="I90" s="33">
        <v>220000000</v>
      </c>
      <c r="J90" s="38">
        <f>I90/H90*100</f>
        <v>100</v>
      </c>
      <c r="K90" s="35">
        <v>100</v>
      </c>
      <c r="L90" s="33">
        <v>0</v>
      </c>
      <c r="M90" s="92">
        <v>0</v>
      </c>
      <c r="N90" s="62"/>
      <c r="O90" s="63"/>
      <c r="P90" s="35" t="s">
        <v>45</v>
      </c>
      <c r="Q90" s="35" t="s">
        <v>45</v>
      </c>
      <c r="R90" s="33">
        <v>0</v>
      </c>
      <c r="S90" s="92">
        <v>0</v>
      </c>
      <c r="T90" s="62"/>
      <c r="U90" s="63"/>
      <c r="V90" s="93" t="s">
        <v>45</v>
      </c>
      <c r="W90" s="62"/>
      <c r="X90" s="63"/>
      <c r="Y90" s="35" t="s">
        <v>45</v>
      </c>
      <c r="Z90" s="33">
        <f t="shared" si="8"/>
        <v>418947000</v>
      </c>
      <c r="AA90" s="85">
        <f t="shared" si="3"/>
        <v>99.749285714285719</v>
      </c>
      <c r="AB90" s="62"/>
      <c r="AC90" s="63"/>
      <c r="AD90" s="35">
        <v>55</v>
      </c>
      <c r="AE90" s="39"/>
      <c r="AF90" s="39"/>
      <c r="AG90" s="39"/>
      <c r="AH90" s="39"/>
      <c r="AI90" s="40"/>
    </row>
    <row r="91" spans="1:35" ht="16.5" customHeight="1">
      <c r="A91" s="20" t="s">
        <v>218</v>
      </c>
      <c r="B91" s="21" t="s">
        <v>219</v>
      </c>
      <c r="C91" s="22">
        <v>220000000</v>
      </c>
      <c r="D91" s="22">
        <v>110000000</v>
      </c>
      <c r="E91" s="22">
        <v>68400000</v>
      </c>
      <c r="F91" s="23">
        <f t="shared" si="10"/>
        <v>62.18181818181818</v>
      </c>
      <c r="G91" s="20">
        <v>62.18</v>
      </c>
      <c r="H91" s="22">
        <v>110000000</v>
      </c>
      <c r="I91" s="22">
        <v>0</v>
      </c>
      <c r="J91" s="24">
        <f t="shared" ref="J91:J92" si="13">I91/H91*100</f>
        <v>0</v>
      </c>
      <c r="K91" s="20" t="s">
        <v>45</v>
      </c>
      <c r="L91" s="22">
        <v>0</v>
      </c>
      <c r="M91" s="65">
        <v>0</v>
      </c>
      <c r="N91" s="62"/>
      <c r="O91" s="63"/>
      <c r="P91" s="20" t="s">
        <v>45</v>
      </c>
      <c r="Q91" s="20" t="s">
        <v>45</v>
      </c>
      <c r="R91" s="22">
        <v>0</v>
      </c>
      <c r="S91" s="65">
        <v>0</v>
      </c>
      <c r="T91" s="62"/>
      <c r="U91" s="63"/>
      <c r="V91" s="64" t="s">
        <v>45</v>
      </c>
      <c r="W91" s="62"/>
      <c r="X91" s="63"/>
      <c r="Y91" s="20" t="s">
        <v>45</v>
      </c>
      <c r="Z91" s="22">
        <f t="shared" si="8"/>
        <v>68400000</v>
      </c>
      <c r="AA91" s="61">
        <f t="shared" si="3"/>
        <v>31.09090909090909</v>
      </c>
      <c r="AB91" s="62"/>
      <c r="AC91" s="63"/>
      <c r="AD91" s="20">
        <v>32</v>
      </c>
      <c r="AE91" s="25"/>
      <c r="AF91" s="25"/>
      <c r="AG91" s="25"/>
      <c r="AH91" s="25"/>
      <c r="AI91" s="26"/>
    </row>
    <row r="92" spans="1:35" ht="16.5" customHeight="1">
      <c r="A92" s="20" t="s">
        <v>220</v>
      </c>
      <c r="B92" s="21" t="s">
        <v>221</v>
      </c>
      <c r="C92" s="22">
        <v>290000000</v>
      </c>
      <c r="D92" s="22">
        <v>90000000</v>
      </c>
      <c r="E92" s="22">
        <v>89999500</v>
      </c>
      <c r="F92" s="42">
        <f t="shared" si="10"/>
        <v>99.999444444444435</v>
      </c>
      <c r="G92" s="20">
        <v>100</v>
      </c>
      <c r="H92" s="22">
        <v>200000000</v>
      </c>
      <c r="I92" s="22">
        <v>200000000</v>
      </c>
      <c r="J92" s="24">
        <f t="shared" si="13"/>
        <v>100</v>
      </c>
      <c r="K92" s="20">
        <v>100</v>
      </c>
      <c r="L92" s="22">
        <v>0</v>
      </c>
      <c r="M92" s="65">
        <v>0</v>
      </c>
      <c r="N92" s="62"/>
      <c r="O92" s="63"/>
      <c r="P92" s="20" t="s">
        <v>45</v>
      </c>
      <c r="Q92" s="20" t="s">
        <v>45</v>
      </c>
      <c r="R92" s="22">
        <v>0</v>
      </c>
      <c r="S92" s="65">
        <v>0</v>
      </c>
      <c r="T92" s="62"/>
      <c r="U92" s="63"/>
      <c r="V92" s="64" t="s">
        <v>45</v>
      </c>
      <c r="W92" s="62"/>
      <c r="X92" s="63"/>
      <c r="Y92" s="20" t="s">
        <v>45</v>
      </c>
      <c r="Z92" s="22">
        <f t="shared" si="8"/>
        <v>289999500</v>
      </c>
      <c r="AA92" s="61">
        <f t="shared" si="3"/>
        <v>99.999827586206905</v>
      </c>
      <c r="AB92" s="62"/>
      <c r="AC92" s="63"/>
      <c r="AD92" s="20">
        <v>100</v>
      </c>
      <c r="AE92" s="25"/>
      <c r="AF92" s="25"/>
      <c r="AG92" s="25"/>
      <c r="AH92" s="25"/>
      <c r="AI92" s="26"/>
    </row>
    <row r="93" spans="1:35" ht="16.5" customHeight="1">
      <c r="A93" s="20" t="s">
        <v>222</v>
      </c>
      <c r="B93" s="21" t="s">
        <v>223</v>
      </c>
      <c r="C93" s="22">
        <v>220000000</v>
      </c>
      <c r="D93" s="22">
        <v>220000000</v>
      </c>
      <c r="E93" s="22">
        <v>157418000</v>
      </c>
      <c r="F93" s="23">
        <f t="shared" si="10"/>
        <v>71.553636363636357</v>
      </c>
      <c r="G93" s="20">
        <v>71.349999999999994</v>
      </c>
      <c r="H93" s="22">
        <v>0</v>
      </c>
      <c r="I93" s="22">
        <v>0</v>
      </c>
      <c r="J93" s="24">
        <v>0</v>
      </c>
      <c r="K93" s="20" t="s">
        <v>45</v>
      </c>
      <c r="L93" s="22">
        <v>0</v>
      </c>
      <c r="M93" s="65">
        <v>0</v>
      </c>
      <c r="N93" s="62"/>
      <c r="O93" s="63"/>
      <c r="P93" s="20" t="s">
        <v>45</v>
      </c>
      <c r="Q93" s="20" t="s">
        <v>45</v>
      </c>
      <c r="R93" s="22">
        <v>0</v>
      </c>
      <c r="S93" s="65">
        <v>0</v>
      </c>
      <c r="T93" s="62"/>
      <c r="U93" s="63"/>
      <c r="V93" s="64" t="s">
        <v>45</v>
      </c>
      <c r="W93" s="62"/>
      <c r="X93" s="63"/>
      <c r="Y93" s="20" t="s">
        <v>45</v>
      </c>
      <c r="Z93" s="22">
        <f t="shared" si="8"/>
        <v>157418000</v>
      </c>
      <c r="AA93" s="61">
        <f t="shared" si="3"/>
        <v>71.553636363636357</v>
      </c>
      <c r="AB93" s="62"/>
      <c r="AC93" s="63"/>
      <c r="AD93" s="20">
        <v>75</v>
      </c>
      <c r="AE93" s="25"/>
      <c r="AF93" s="25"/>
      <c r="AG93" s="25"/>
      <c r="AH93" s="25"/>
      <c r="AI93" s="26"/>
    </row>
    <row r="94" spans="1:35" ht="16.5" customHeight="1">
      <c r="A94" s="20" t="s">
        <v>224</v>
      </c>
      <c r="B94" s="21" t="s">
        <v>225</v>
      </c>
      <c r="C94" s="22">
        <v>290000000</v>
      </c>
      <c r="D94" s="22">
        <v>240000000</v>
      </c>
      <c r="E94" s="22">
        <v>148900000</v>
      </c>
      <c r="F94" s="23">
        <f t="shared" si="10"/>
        <v>62.041666666666664</v>
      </c>
      <c r="G94" s="20">
        <v>62.04</v>
      </c>
      <c r="H94" s="22">
        <v>50000000</v>
      </c>
      <c r="I94" s="22">
        <v>50000000</v>
      </c>
      <c r="J94" s="24">
        <f t="shared" ref="J94:J95" si="14">I94/H94*100</f>
        <v>100</v>
      </c>
      <c r="K94" s="20">
        <v>100</v>
      </c>
      <c r="L94" s="22">
        <v>0</v>
      </c>
      <c r="M94" s="65">
        <v>0</v>
      </c>
      <c r="N94" s="62"/>
      <c r="O94" s="63"/>
      <c r="P94" s="20" t="s">
        <v>45</v>
      </c>
      <c r="Q94" s="20" t="s">
        <v>45</v>
      </c>
      <c r="R94" s="22">
        <v>0</v>
      </c>
      <c r="S94" s="65">
        <v>0</v>
      </c>
      <c r="T94" s="62"/>
      <c r="U94" s="63"/>
      <c r="V94" s="64" t="s">
        <v>45</v>
      </c>
      <c r="W94" s="62"/>
      <c r="X94" s="63"/>
      <c r="Y94" s="20" t="s">
        <v>45</v>
      </c>
      <c r="Z94" s="22">
        <f t="shared" si="8"/>
        <v>198900000</v>
      </c>
      <c r="AA94" s="61">
        <f t="shared" si="3"/>
        <v>68.58620689655173</v>
      </c>
      <c r="AB94" s="62"/>
      <c r="AC94" s="63"/>
      <c r="AD94" s="20">
        <v>68.59</v>
      </c>
      <c r="AE94" s="25"/>
      <c r="AF94" s="25"/>
      <c r="AG94" s="25"/>
      <c r="AH94" s="25"/>
      <c r="AI94" s="26"/>
    </row>
    <row r="95" spans="1:35" ht="16.5" customHeight="1">
      <c r="A95" s="20" t="s">
        <v>226</v>
      </c>
      <c r="B95" s="21" t="s">
        <v>227</v>
      </c>
      <c r="C95" s="22">
        <v>215000000</v>
      </c>
      <c r="D95" s="22">
        <v>176300000</v>
      </c>
      <c r="E95" s="22">
        <v>157052000</v>
      </c>
      <c r="F95" s="23">
        <f t="shared" si="10"/>
        <v>89.08224617129892</v>
      </c>
      <c r="G95" s="20">
        <v>89.08</v>
      </c>
      <c r="H95" s="22">
        <v>38700000</v>
      </c>
      <c r="I95" s="22">
        <v>22846000</v>
      </c>
      <c r="J95" s="24">
        <f t="shared" si="14"/>
        <v>59.033591731266156</v>
      </c>
      <c r="K95" s="20">
        <v>59.03</v>
      </c>
      <c r="L95" s="22">
        <v>0</v>
      </c>
      <c r="M95" s="65">
        <v>0</v>
      </c>
      <c r="N95" s="62"/>
      <c r="O95" s="63"/>
      <c r="P95" s="20" t="s">
        <v>45</v>
      </c>
      <c r="Q95" s="20" t="s">
        <v>45</v>
      </c>
      <c r="R95" s="22">
        <v>0</v>
      </c>
      <c r="S95" s="65">
        <v>0</v>
      </c>
      <c r="T95" s="62"/>
      <c r="U95" s="63"/>
      <c r="V95" s="64" t="s">
        <v>45</v>
      </c>
      <c r="W95" s="62"/>
      <c r="X95" s="63"/>
      <c r="Y95" s="20" t="s">
        <v>45</v>
      </c>
      <c r="Z95" s="22">
        <f t="shared" si="8"/>
        <v>179898000</v>
      </c>
      <c r="AA95" s="61">
        <f t="shared" si="3"/>
        <v>83.673488372093018</v>
      </c>
      <c r="AB95" s="62"/>
      <c r="AC95" s="63"/>
      <c r="AD95" s="20">
        <v>83.67</v>
      </c>
      <c r="AE95" s="25"/>
      <c r="AF95" s="25"/>
      <c r="AG95" s="25"/>
      <c r="AH95" s="25"/>
      <c r="AI95" s="26"/>
    </row>
    <row r="96" spans="1:35" ht="16.5" customHeight="1">
      <c r="A96" s="20" t="s">
        <v>228</v>
      </c>
      <c r="B96" s="21" t="s">
        <v>229</v>
      </c>
      <c r="C96" s="22">
        <v>3035516074</v>
      </c>
      <c r="D96" s="22">
        <v>3035516074</v>
      </c>
      <c r="E96" s="22">
        <v>2643112623</v>
      </c>
      <c r="F96" s="23">
        <f t="shared" si="10"/>
        <v>87.072924621910602</v>
      </c>
      <c r="G96" s="20">
        <v>87.07</v>
      </c>
      <c r="H96" s="22">
        <v>0</v>
      </c>
      <c r="I96" s="22">
        <v>0</v>
      </c>
      <c r="J96" s="24">
        <v>0</v>
      </c>
      <c r="K96" s="20" t="s">
        <v>45</v>
      </c>
      <c r="L96" s="22">
        <v>0</v>
      </c>
      <c r="M96" s="65">
        <v>0</v>
      </c>
      <c r="N96" s="62"/>
      <c r="O96" s="63"/>
      <c r="P96" s="20" t="s">
        <v>45</v>
      </c>
      <c r="Q96" s="20" t="s">
        <v>45</v>
      </c>
      <c r="R96" s="22">
        <v>0</v>
      </c>
      <c r="S96" s="65">
        <v>0</v>
      </c>
      <c r="T96" s="62"/>
      <c r="U96" s="63"/>
      <c r="V96" s="64" t="s">
        <v>45</v>
      </c>
      <c r="W96" s="62"/>
      <c r="X96" s="63"/>
      <c r="Y96" s="20" t="s">
        <v>45</v>
      </c>
      <c r="Z96" s="22">
        <f t="shared" si="8"/>
        <v>2643112623</v>
      </c>
      <c r="AA96" s="61">
        <f t="shared" si="3"/>
        <v>87.072924621910602</v>
      </c>
      <c r="AB96" s="62"/>
      <c r="AC96" s="63"/>
      <c r="AD96" s="20">
        <v>66.45</v>
      </c>
      <c r="AE96" s="25"/>
      <c r="AF96" s="25"/>
      <c r="AG96" s="25"/>
      <c r="AH96" s="25"/>
      <c r="AI96" s="26"/>
    </row>
    <row r="97" spans="1:35" ht="16.5" customHeight="1">
      <c r="A97" s="35" t="s">
        <v>230</v>
      </c>
      <c r="B97" s="36" t="s">
        <v>231</v>
      </c>
      <c r="C97" s="33">
        <v>3061228540</v>
      </c>
      <c r="D97" s="33">
        <v>3054728540</v>
      </c>
      <c r="E97" s="33">
        <v>2529203002</v>
      </c>
      <c r="F97" s="37">
        <f t="shared" si="10"/>
        <v>82.796326052592548</v>
      </c>
      <c r="G97" s="35">
        <v>90.14</v>
      </c>
      <c r="H97" s="33">
        <v>6500000</v>
      </c>
      <c r="I97" s="33">
        <v>3302250</v>
      </c>
      <c r="J97" s="38">
        <f t="shared" ref="J97:J102" si="15">I97/H97*100</f>
        <v>50.803846153846152</v>
      </c>
      <c r="K97" s="35">
        <v>100</v>
      </c>
      <c r="L97" s="33">
        <v>0</v>
      </c>
      <c r="M97" s="92">
        <v>0</v>
      </c>
      <c r="N97" s="62"/>
      <c r="O97" s="63"/>
      <c r="P97" s="35" t="s">
        <v>45</v>
      </c>
      <c r="Q97" s="35" t="s">
        <v>45</v>
      </c>
      <c r="R97" s="33">
        <v>0</v>
      </c>
      <c r="S97" s="92">
        <v>0</v>
      </c>
      <c r="T97" s="62"/>
      <c r="U97" s="63"/>
      <c r="V97" s="93" t="s">
        <v>45</v>
      </c>
      <c r="W97" s="62"/>
      <c r="X97" s="63"/>
      <c r="Y97" s="35" t="s">
        <v>45</v>
      </c>
      <c r="Z97" s="33">
        <f t="shared" si="8"/>
        <v>2532505252</v>
      </c>
      <c r="AA97" s="85">
        <f t="shared" si="3"/>
        <v>82.728395443484274</v>
      </c>
      <c r="AB97" s="62"/>
      <c r="AC97" s="63"/>
      <c r="AD97" s="35">
        <v>90.14</v>
      </c>
      <c r="AE97" s="39"/>
      <c r="AF97" s="39"/>
      <c r="AG97" s="39"/>
      <c r="AH97" s="39"/>
      <c r="AI97" s="40"/>
    </row>
    <row r="98" spans="1:35" ht="16.5" customHeight="1">
      <c r="A98" s="20" t="s">
        <v>232</v>
      </c>
      <c r="B98" s="21" t="s">
        <v>233</v>
      </c>
      <c r="C98" s="22">
        <v>2831193171</v>
      </c>
      <c r="D98" s="22">
        <v>2827193171</v>
      </c>
      <c r="E98" s="22">
        <v>2483967092</v>
      </c>
      <c r="F98" s="23">
        <f t="shared" si="10"/>
        <v>87.859829228485353</v>
      </c>
      <c r="G98" s="20">
        <v>100</v>
      </c>
      <c r="H98" s="22">
        <v>4000000</v>
      </c>
      <c r="I98" s="22">
        <v>3500000</v>
      </c>
      <c r="J98" s="24">
        <f t="shared" si="15"/>
        <v>87.5</v>
      </c>
      <c r="K98" s="20">
        <v>100</v>
      </c>
      <c r="L98" s="22">
        <v>0</v>
      </c>
      <c r="M98" s="65">
        <v>0</v>
      </c>
      <c r="N98" s="62"/>
      <c r="O98" s="63"/>
      <c r="P98" s="20" t="s">
        <v>45</v>
      </c>
      <c r="Q98" s="20" t="s">
        <v>45</v>
      </c>
      <c r="R98" s="22">
        <v>0</v>
      </c>
      <c r="S98" s="65">
        <v>0</v>
      </c>
      <c r="T98" s="62"/>
      <c r="U98" s="63"/>
      <c r="V98" s="64" t="s">
        <v>45</v>
      </c>
      <c r="W98" s="62"/>
      <c r="X98" s="63"/>
      <c r="Y98" s="20" t="s">
        <v>45</v>
      </c>
      <c r="Z98" s="22">
        <f t="shared" si="8"/>
        <v>2487467092</v>
      </c>
      <c r="AA98" s="61">
        <f t="shared" si="3"/>
        <v>87.859320850276234</v>
      </c>
      <c r="AB98" s="62"/>
      <c r="AC98" s="63"/>
      <c r="AD98" s="20">
        <v>100</v>
      </c>
      <c r="AE98" s="25"/>
      <c r="AF98" s="25"/>
      <c r="AG98" s="25"/>
      <c r="AH98" s="25"/>
      <c r="AI98" s="26"/>
    </row>
    <row r="99" spans="1:35" ht="16.5" customHeight="1">
      <c r="A99" s="20" t="s">
        <v>234</v>
      </c>
      <c r="B99" s="21" t="s">
        <v>235</v>
      </c>
      <c r="C99" s="22">
        <v>3371415948</v>
      </c>
      <c r="D99" s="22">
        <v>3097318948</v>
      </c>
      <c r="E99" s="43">
        <v>2825471077</v>
      </c>
      <c r="F99" s="23">
        <f t="shared" si="10"/>
        <v>91.223123108598898</v>
      </c>
      <c r="G99" s="20">
        <v>72.59</v>
      </c>
      <c r="H99" s="22">
        <v>274097000</v>
      </c>
      <c r="I99" s="44">
        <v>262346898</v>
      </c>
      <c r="J99" s="24">
        <f t="shared" si="15"/>
        <v>95.713159210060667</v>
      </c>
      <c r="K99" s="20">
        <v>100</v>
      </c>
      <c r="L99" s="22">
        <v>0</v>
      </c>
      <c r="M99" s="65">
        <v>0</v>
      </c>
      <c r="N99" s="62"/>
      <c r="O99" s="63"/>
      <c r="P99" s="20" t="s">
        <v>45</v>
      </c>
      <c r="Q99" s="20" t="s">
        <v>45</v>
      </c>
      <c r="R99" s="22">
        <v>0</v>
      </c>
      <c r="S99" s="65">
        <v>0</v>
      </c>
      <c r="T99" s="62"/>
      <c r="U99" s="63"/>
      <c r="V99" s="64" t="s">
        <v>45</v>
      </c>
      <c r="W99" s="62"/>
      <c r="X99" s="63"/>
      <c r="Y99" s="20" t="s">
        <v>45</v>
      </c>
      <c r="Z99" s="22">
        <f t="shared" si="8"/>
        <v>3087817975</v>
      </c>
      <c r="AA99" s="61">
        <f t="shared" si="3"/>
        <v>91.588164220192496</v>
      </c>
      <c r="AB99" s="62"/>
      <c r="AC99" s="63"/>
      <c r="AD99" s="20">
        <v>66.69</v>
      </c>
      <c r="AE99" s="25"/>
      <c r="AF99" s="25"/>
      <c r="AG99" s="25"/>
      <c r="AH99" s="25"/>
      <c r="AI99" s="26"/>
    </row>
    <row r="100" spans="1:35" ht="16.5" customHeight="1">
      <c r="A100" s="20" t="s">
        <v>236</v>
      </c>
      <c r="B100" s="21" t="s">
        <v>237</v>
      </c>
      <c r="C100" s="22">
        <v>3029866815</v>
      </c>
      <c r="D100" s="22">
        <v>3020801415</v>
      </c>
      <c r="E100" s="22">
        <v>2646434892</v>
      </c>
      <c r="F100" s="23">
        <f t="shared" si="10"/>
        <v>87.60704622485089</v>
      </c>
      <c r="G100" s="20" t="s">
        <v>238</v>
      </c>
      <c r="H100" s="22">
        <v>9065400</v>
      </c>
      <c r="I100" s="22">
        <v>7617500</v>
      </c>
      <c r="J100" s="24">
        <f t="shared" si="15"/>
        <v>84.028283363116913</v>
      </c>
      <c r="K100" s="20" t="s">
        <v>239</v>
      </c>
      <c r="L100" s="22">
        <v>0</v>
      </c>
      <c r="M100" s="65">
        <v>0</v>
      </c>
      <c r="N100" s="62"/>
      <c r="O100" s="63"/>
      <c r="P100" s="20" t="s">
        <v>45</v>
      </c>
      <c r="Q100" s="20" t="s">
        <v>45</v>
      </c>
      <c r="R100" s="22">
        <v>0</v>
      </c>
      <c r="S100" s="65">
        <v>0</v>
      </c>
      <c r="T100" s="62"/>
      <c r="U100" s="63"/>
      <c r="V100" s="64" t="s">
        <v>45</v>
      </c>
      <c r="W100" s="62"/>
      <c r="X100" s="63"/>
      <c r="Y100" s="20" t="s">
        <v>45</v>
      </c>
      <c r="Z100" s="22">
        <f t="shared" si="8"/>
        <v>2654052392</v>
      </c>
      <c r="AA100" s="61">
        <f t="shared" si="3"/>
        <v>87.59633852090623</v>
      </c>
      <c r="AB100" s="62"/>
      <c r="AC100" s="63"/>
      <c r="AD100" s="20" t="s">
        <v>240</v>
      </c>
      <c r="AE100" s="25"/>
      <c r="AF100" s="25"/>
      <c r="AG100" s="25"/>
      <c r="AH100" s="25"/>
      <c r="AI100" s="26"/>
    </row>
    <row r="101" spans="1:35" ht="16.5" customHeight="1">
      <c r="A101" s="20" t="s">
        <v>241</v>
      </c>
      <c r="B101" s="21" t="s">
        <v>242</v>
      </c>
      <c r="C101" s="22">
        <v>3556815644</v>
      </c>
      <c r="D101" s="22">
        <v>3549115644</v>
      </c>
      <c r="E101" s="22">
        <v>2791004638</v>
      </c>
      <c r="F101" s="23">
        <f t="shared" si="10"/>
        <v>78.639439171793853</v>
      </c>
      <c r="G101" s="23">
        <v>100</v>
      </c>
      <c r="H101" s="22">
        <v>7700000</v>
      </c>
      <c r="I101" s="22">
        <v>6599000</v>
      </c>
      <c r="J101" s="24">
        <f t="shared" si="15"/>
        <v>85.701298701298697</v>
      </c>
      <c r="K101" s="20">
        <v>100</v>
      </c>
      <c r="L101" s="22">
        <v>0</v>
      </c>
      <c r="M101" s="65">
        <v>0</v>
      </c>
      <c r="N101" s="62"/>
      <c r="O101" s="63"/>
      <c r="P101" s="20" t="s">
        <v>45</v>
      </c>
      <c r="Q101" s="20" t="s">
        <v>45</v>
      </c>
      <c r="R101" s="22">
        <v>0</v>
      </c>
      <c r="S101" s="65">
        <v>0</v>
      </c>
      <c r="T101" s="62"/>
      <c r="U101" s="63"/>
      <c r="V101" s="64" t="s">
        <v>45</v>
      </c>
      <c r="W101" s="62"/>
      <c r="X101" s="63"/>
      <c r="Y101" s="20" t="s">
        <v>45</v>
      </c>
      <c r="Z101" s="22">
        <f t="shared" si="8"/>
        <v>2797603638</v>
      </c>
      <c r="AA101" s="61">
        <f t="shared" si="3"/>
        <v>78.654727093299982</v>
      </c>
      <c r="AB101" s="62"/>
      <c r="AC101" s="63"/>
      <c r="AD101" s="20">
        <v>100</v>
      </c>
      <c r="AE101" s="25"/>
      <c r="AF101" s="25"/>
      <c r="AG101" s="25"/>
      <c r="AH101" s="25"/>
      <c r="AI101" s="26"/>
    </row>
    <row r="102" spans="1:35" ht="16.5" customHeight="1">
      <c r="A102" s="20" t="s">
        <v>243</v>
      </c>
      <c r="B102" s="21" t="s">
        <v>244</v>
      </c>
      <c r="C102" s="22">
        <v>2772083298</v>
      </c>
      <c r="D102" s="22">
        <v>2770083298</v>
      </c>
      <c r="E102" s="22">
        <v>2464839196</v>
      </c>
      <c r="F102" s="23">
        <f t="shared" si="10"/>
        <v>88.980688695520954</v>
      </c>
      <c r="G102" s="23">
        <v>100</v>
      </c>
      <c r="H102" s="22">
        <v>2000000</v>
      </c>
      <c r="I102" s="22">
        <v>1950000</v>
      </c>
      <c r="J102" s="24">
        <f t="shared" si="15"/>
        <v>97.5</v>
      </c>
      <c r="K102" s="20">
        <v>100</v>
      </c>
      <c r="L102" s="22">
        <v>0</v>
      </c>
      <c r="M102" s="65">
        <v>0</v>
      </c>
      <c r="N102" s="62"/>
      <c r="O102" s="63"/>
      <c r="P102" s="20" t="s">
        <v>45</v>
      </c>
      <c r="Q102" s="20" t="s">
        <v>45</v>
      </c>
      <c r="R102" s="22">
        <v>0</v>
      </c>
      <c r="S102" s="65">
        <v>0</v>
      </c>
      <c r="T102" s="62"/>
      <c r="U102" s="63"/>
      <c r="V102" s="64" t="s">
        <v>45</v>
      </c>
      <c r="W102" s="62"/>
      <c r="X102" s="63"/>
      <c r="Y102" s="20" t="s">
        <v>45</v>
      </c>
      <c r="Z102" s="22">
        <f t="shared" si="8"/>
        <v>2466789196</v>
      </c>
      <c r="AA102" s="61">
        <f t="shared" si="3"/>
        <v>88.98683520007269</v>
      </c>
      <c r="AB102" s="62"/>
      <c r="AC102" s="63"/>
      <c r="AD102" s="20">
        <v>100</v>
      </c>
      <c r="AE102" s="25"/>
      <c r="AF102" s="25"/>
      <c r="AG102" s="25"/>
      <c r="AH102" s="25"/>
      <c r="AI102" s="26"/>
    </row>
    <row r="103" spans="1:35" ht="16.5" customHeight="1">
      <c r="A103" s="45" t="s">
        <v>245</v>
      </c>
      <c r="B103" s="46" t="s">
        <v>246</v>
      </c>
      <c r="C103" s="47">
        <v>3433928891</v>
      </c>
      <c r="D103" s="47">
        <v>3433928891</v>
      </c>
      <c r="E103" s="47">
        <v>3007531556</v>
      </c>
      <c r="F103" s="48">
        <f t="shared" si="10"/>
        <v>87.582814072896312</v>
      </c>
      <c r="G103" s="45">
        <v>68.099999999999994</v>
      </c>
      <c r="H103" s="47">
        <v>0</v>
      </c>
      <c r="I103" s="47">
        <v>0</v>
      </c>
      <c r="J103" s="49">
        <v>0</v>
      </c>
      <c r="K103" s="45" t="s">
        <v>45</v>
      </c>
      <c r="L103" s="47">
        <v>0</v>
      </c>
      <c r="M103" s="95">
        <v>0</v>
      </c>
      <c r="N103" s="62"/>
      <c r="O103" s="63"/>
      <c r="P103" s="45" t="s">
        <v>45</v>
      </c>
      <c r="Q103" s="45" t="s">
        <v>45</v>
      </c>
      <c r="R103" s="47">
        <v>0</v>
      </c>
      <c r="S103" s="95">
        <v>0</v>
      </c>
      <c r="T103" s="62"/>
      <c r="U103" s="63"/>
      <c r="V103" s="96" t="s">
        <v>45</v>
      </c>
      <c r="W103" s="62"/>
      <c r="X103" s="63"/>
      <c r="Y103" s="45" t="s">
        <v>45</v>
      </c>
      <c r="Z103" s="47">
        <f t="shared" si="8"/>
        <v>3007531556</v>
      </c>
      <c r="AA103" s="86">
        <f t="shared" si="3"/>
        <v>87.582814072896312</v>
      </c>
      <c r="AB103" s="62"/>
      <c r="AC103" s="63"/>
      <c r="AD103" s="45">
        <v>70</v>
      </c>
      <c r="AE103" s="50"/>
      <c r="AF103" s="50"/>
      <c r="AG103" s="50"/>
      <c r="AH103" s="50"/>
      <c r="AI103" s="51"/>
    </row>
    <row r="104" spans="1:35" ht="16.5" customHeight="1">
      <c r="A104" s="20" t="s">
        <v>247</v>
      </c>
      <c r="B104" s="21" t="s">
        <v>248</v>
      </c>
      <c r="C104" s="22">
        <v>3124869715</v>
      </c>
      <c r="D104" s="22">
        <v>3124869715</v>
      </c>
      <c r="E104" s="22">
        <v>2750578226</v>
      </c>
      <c r="F104" s="23">
        <f t="shared" si="10"/>
        <v>88.022172982018233</v>
      </c>
      <c r="G104" s="20">
        <v>100</v>
      </c>
      <c r="H104" s="22">
        <v>0</v>
      </c>
      <c r="I104" s="22">
        <v>0</v>
      </c>
      <c r="J104" s="24">
        <v>0</v>
      </c>
      <c r="K104" s="20" t="s">
        <v>45</v>
      </c>
      <c r="L104" s="22">
        <v>0</v>
      </c>
      <c r="M104" s="65">
        <v>0</v>
      </c>
      <c r="N104" s="62"/>
      <c r="O104" s="63"/>
      <c r="P104" s="20" t="s">
        <v>45</v>
      </c>
      <c r="Q104" s="20" t="s">
        <v>45</v>
      </c>
      <c r="R104" s="22">
        <v>0</v>
      </c>
      <c r="S104" s="65">
        <v>0</v>
      </c>
      <c r="T104" s="62"/>
      <c r="U104" s="63"/>
      <c r="V104" s="64" t="s">
        <v>45</v>
      </c>
      <c r="W104" s="62"/>
      <c r="X104" s="63"/>
      <c r="Y104" s="20" t="s">
        <v>45</v>
      </c>
      <c r="Z104" s="22">
        <f t="shared" si="8"/>
        <v>2750578226</v>
      </c>
      <c r="AA104" s="61">
        <f t="shared" si="3"/>
        <v>88.022172982018233</v>
      </c>
      <c r="AB104" s="62"/>
      <c r="AC104" s="63"/>
      <c r="AD104" s="20">
        <v>100</v>
      </c>
      <c r="AE104" s="25"/>
      <c r="AF104" s="25"/>
      <c r="AG104" s="25"/>
      <c r="AH104" s="25"/>
      <c r="AI104" s="26"/>
    </row>
    <row r="105" spans="1:35" ht="16.5" customHeight="1">
      <c r="A105" s="20" t="s">
        <v>249</v>
      </c>
      <c r="B105" s="21" t="s">
        <v>250</v>
      </c>
      <c r="C105" s="22">
        <v>3072215541</v>
      </c>
      <c r="D105" s="22">
        <v>3054715541</v>
      </c>
      <c r="E105" s="22">
        <v>2641522528</v>
      </c>
      <c r="F105" s="23">
        <f t="shared" si="10"/>
        <v>86.473600980052751</v>
      </c>
      <c r="G105" s="20">
        <v>100</v>
      </c>
      <c r="H105" s="22">
        <v>17500000</v>
      </c>
      <c r="I105" s="22">
        <v>15200000</v>
      </c>
      <c r="J105" s="24">
        <f>I105/H105*100</f>
        <v>86.857142857142861</v>
      </c>
      <c r="K105" s="20">
        <v>100</v>
      </c>
      <c r="L105" s="22">
        <v>0</v>
      </c>
      <c r="M105" s="65">
        <v>0</v>
      </c>
      <c r="N105" s="62"/>
      <c r="O105" s="63"/>
      <c r="P105" s="20" t="s">
        <v>45</v>
      </c>
      <c r="Q105" s="20" t="s">
        <v>45</v>
      </c>
      <c r="R105" s="22">
        <v>0</v>
      </c>
      <c r="S105" s="65">
        <v>0</v>
      </c>
      <c r="T105" s="62"/>
      <c r="U105" s="63"/>
      <c r="V105" s="64" t="s">
        <v>45</v>
      </c>
      <c r="W105" s="62"/>
      <c r="X105" s="63"/>
      <c r="Y105" s="20" t="s">
        <v>45</v>
      </c>
      <c r="Z105" s="22">
        <f t="shared" si="8"/>
        <v>2656722528</v>
      </c>
      <c r="AA105" s="61">
        <f t="shared" si="3"/>
        <v>86.475785717015214</v>
      </c>
      <c r="AB105" s="62"/>
      <c r="AC105" s="63"/>
      <c r="AD105" s="20">
        <v>100</v>
      </c>
      <c r="AE105" s="25"/>
      <c r="AF105" s="25"/>
      <c r="AG105" s="25"/>
      <c r="AH105" s="25"/>
      <c r="AI105" s="26"/>
    </row>
    <row r="106" spans="1:35" ht="16.5" customHeight="1">
      <c r="A106" s="20" t="s">
        <v>251</v>
      </c>
      <c r="B106" s="21" t="s">
        <v>252</v>
      </c>
      <c r="C106" s="22">
        <v>2550539818</v>
      </c>
      <c r="D106" s="22">
        <v>2550539818</v>
      </c>
      <c r="E106" s="22">
        <v>2340597506</v>
      </c>
      <c r="F106" s="23">
        <f t="shared" si="10"/>
        <v>91.768710665939494</v>
      </c>
      <c r="G106" s="23">
        <v>100</v>
      </c>
      <c r="H106" s="22">
        <v>0</v>
      </c>
      <c r="I106" s="22">
        <v>0</v>
      </c>
      <c r="J106" s="24">
        <v>0</v>
      </c>
      <c r="K106" s="20" t="s">
        <v>45</v>
      </c>
      <c r="L106" s="22">
        <v>0</v>
      </c>
      <c r="M106" s="65">
        <v>0</v>
      </c>
      <c r="N106" s="62"/>
      <c r="O106" s="63"/>
      <c r="P106" s="20" t="s">
        <v>45</v>
      </c>
      <c r="Q106" s="20" t="s">
        <v>45</v>
      </c>
      <c r="R106" s="22">
        <v>0</v>
      </c>
      <c r="S106" s="65">
        <v>0</v>
      </c>
      <c r="T106" s="62"/>
      <c r="U106" s="63"/>
      <c r="V106" s="64" t="s">
        <v>45</v>
      </c>
      <c r="W106" s="62"/>
      <c r="X106" s="63"/>
      <c r="Y106" s="20" t="s">
        <v>45</v>
      </c>
      <c r="Z106" s="22">
        <f t="shared" si="8"/>
        <v>2340597506</v>
      </c>
      <c r="AA106" s="61">
        <f t="shared" si="3"/>
        <v>91.768710665939494</v>
      </c>
      <c r="AB106" s="62"/>
      <c r="AC106" s="63"/>
      <c r="AD106" s="20">
        <v>100</v>
      </c>
      <c r="AE106" s="18"/>
      <c r="AF106" s="18"/>
      <c r="AG106" s="18"/>
      <c r="AH106" s="18"/>
      <c r="AI106" s="19"/>
    </row>
    <row r="107" spans="1:35" ht="16.5" customHeight="1">
      <c r="A107" s="20" t="s">
        <v>253</v>
      </c>
      <c r="B107" s="21" t="s">
        <v>254</v>
      </c>
      <c r="C107" s="22">
        <v>3180114104</v>
      </c>
      <c r="D107" s="22">
        <v>2880114104</v>
      </c>
      <c r="E107" s="22">
        <v>2485536823</v>
      </c>
      <c r="F107" s="23">
        <f t="shared" si="10"/>
        <v>86.299942753934715</v>
      </c>
      <c r="G107" s="20">
        <v>100</v>
      </c>
      <c r="H107" s="22">
        <v>300000000</v>
      </c>
      <c r="I107" s="22">
        <v>274970670</v>
      </c>
      <c r="J107" s="24">
        <f>I107/H107*100</f>
        <v>91.656890000000004</v>
      </c>
      <c r="K107" s="20">
        <v>100</v>
      </c>
      <c r="L107" s="22">
        <v>0</v>
      </c>
      <c r="M107" s="65">
        <v>0</v>
      </c>
      <c r="N107" s="62"/>
      <c r="O107" s="63"/>
      <c r="P107" s="20" t="s">
        <v>45</v>
      </c>
      <c r="Q107" s="20" t="s">
        <v>45</v>
      </c>
      <c r="R107" s="22">
        <v>0</v>
      </c>
      <c r="S107" s="65">
        <v>0</v>
      </c>
      <c r="T107" s="62"/>
      <c r="U107" s="63"/>
      <c r="V107" s="64" t="s">
        <v>45</v>
      </c>
      <c r="W107" s="62"/>
      <c r="X107" s="63"/>
      <c r="Y107" s="20" t="s">
        <v>45</v>
      </c>
      <c r="Z107" s="22">
        <f t="shared" si="8"/>
        <v>2760507493</v>
      </c>
      <c r="AA107" s="61">
        <f t="shared" si="3"/>
        <v>86.805297002638611</v>
      </c>
      <c r="AB107" s="62"/>
      <c r="AC107" s="63"/>
      <c r="AD107" s="20">
        <v>100</v>
      </c>
      <c r="AE107" s="25"/>
      <c r="AF107" s="25"/>
      <c r="AG107" s="25"/>
      <c r="AH107" s="25"/>
      <c r="AI107" s="26"/>
    </row>
    <row r="108" spans="1:35" ht="16.5" customHeight="1">
      <c r="A108" s="20" t="s">
        <v>255</v>
      </c>
      <c r="B108" s="21" t="s">
        <v>256</v>
      </c>
      <c r="C108" s="22">
        <v>2928201476</v>
      </c>
      <c r="D108" s="22">
        <v>2928201476</v>
      </c>
      <c r="E108" s="22">
        <v>2504582915</v>
      </c>
      <c r="F108" s="23">
        <f t="shared" si="10"/>
        <v>85.533148436948608</v>
      </c>
      <c r="G108" s="20">
        <v>100</v>
      </c>
      <c r="H108" s="22">
        <v>0</v>
      </c>
      <c r="I108" s="22">
        <v>0</v>
      </c>
      <c r="J108" s="24">
        <v>0</v>
      </c>
      <c r="K108" s="20" t="s">
        <v>45</v>
      </c>
      <c r="L108" s="22">
        <v>0</v>
      </c>
      <c r="M108" s="65">
        <v>0</v>
      </c>
      <c r="N108" s="62"/>
      <c r="O108" s="63"/>
      <c r="P108" s="20" t="s">
        <v>45</v>
      </c>
      <c r="Q108" s="20" t="s">
        <v>45</v>
      </c>
      <c r="R108" s="22">
        <v>0</v>
      </c>
      <c r="S108" s="65">
        <v>0</v>
      </c>
      <c r="T108" s="62"/>
      <c r="U108" s="63"/>
      <c r="V108" s="64" t="s">
        <v>45</v>
      </c>
      <c r="W108" s="62"/>
      <c r="X108" s="63"/>
      <c r="Y108" s="20" t="s">
        <v>45</v>
      </c>
      <c r="Z108" s="22">
        <f t="shared" si="8"/>
        <v>2504582915</v>
      </c>
      <c r="AA108" s="61">
        <f t="shared" si="3"/>
        <v>85.533148436948608</v>
      </c>
      <c r="AB108" s="62"/>
      <c r="AC108" s="63"/>
      <c r="AD108" s="20">
        <v>85.53</v>
      </c>
      <c r="AE108" s="25"/>
      <c r="AF108" s="25"/>
      <c r="AG108" s="25"/>
      <c r="AH108" s="25"/>
      <c r="AI108" s="26"/>
    </row>
    <row r="109" spans="1:35" ht="16.5" customHeight="1">
      <c r="A109" s="20" t="s">
        <v>257</v>
      </c>
      <c r="B109" s="21" t="s">
        <v>258</v>
      </c>
      <c r="C109" s="22">
        <v>3009853880</v>
      </c>
      <c r="D109" s="22">
        <v>2709853880</v>
      </c>
      <c r="E109" s="22">
        <v>2202893621</v>
      </c>
      <c r="F109" s="23">
        <f t="shared" si="10"/>
        <v>81.291970657842256</v>
      </c>
      <c r="G109" s="20">
        <v>100</v>
      </c>
      <c r="H109" s="22">
        <v>300000000</v>
      </c>
      <c r="I109" s="22">
        <v>269551489</v>
      </c>
      <c r="J109" s="24">
        <f t="shared" ref="J109:J111" si="16">I109/H109*100</f>
        <v>89.850496333333325</v>
      </c>
      <c r="K109" s="20">
        <v>100</v>
      </c>
      <c r="L109" s="22">
        <v>0</v>
      </c>
      <c r="M109" s="65">
        <v>0</v>
      </c>
      <c r="N109" s="62"/>
      <c r="O109" s="63"/>
      <c r="P109" s="20" t="s">
        <v>45</v>
      </c>
      <c r="Q109" s="20" t="s">
        <v>45</v>
      </c>
      <c r="R109" s="22">
        <v>0</v>
      </c>
      <c r="S109" s="65">
        <v>0</v>
      </c>
      <c r="T109" s="62"/>
      <c r="U109" s="63"/>
      <c r="V109" s="64" t="s">
        <v>45</v>
      </c>
      <c r="W109" s="62"/>
      <c r="X109" s="63"/>
      <c r="Y109" s="20" t="s">
        <v>45</v>
      </c>
      <c r="Z109" s="22">
        <f t="shared" si="8"/>
        <v>2472445110</v>
      </c>
      <c r="AA109" s="61">
        <f t="shared" si="3"/>
        <v>82.145021272594136</v>
      </c>
      <c r="AB109" s="62"/>
      <c r="AC109" s="63"/>
      <c r="AD109" s="20">
        <v>100</v>
      </c>
      <c r="AE109" s="25"/>
      <c r="AF109" s="25"/>
      <c r="AG109" s="25"/>
      <c r="AH109" s="25"/>
      <c r="AI109" s="26"/>
    </row>
    <row r="110" spans="1:35" ht="16.5" customHeight="1">
      <c r="A110" s="20" t="s">
        <v>259</v>
      </c>
      <c r="B110" s="21" t="s">
        <v>260</v>
      </c>
      <c r="C110" s="22">
        <v>3220994049</v>
      </c>
      <c r="D110" s="22">
        <v>3191694049</v>
      </c>
      <c r="E110" s="22">
        <v>2816605320</v>
      </c>
      <c r="F110" s="23">
        <f t="shared" si="10"/>
        <v>88.247973545035734</v>
      </c>
      <c r="G110" s="20">
        <v>98.52</v>
      </c>
      <c r="H110" s="22">
        <v>29300000</v>
      </c>
      <c r="I110" s="22">
        <v>27379995</v>
      </c>
      <c r="J110" s="24">
        <f t="shared" si="16"/>
        <v>93.447081911262799</v>
      </c>
      <c r="K110" s="20">
        <v>100</v>
      </c>
      <c r="L110" s="22">
        <v>0</v>
      </c>
      <c r="M110" s="65">
        <v>0</v>
      </c>
      <c r="N110" s="62"/>
      <c r="O110" s="63"/>
      <c r="P110" s="20" t="s">
        <v>45</v>
      </c>
      <c r="Q110" s="20" t="s">
        <v>45</v>
      </c>
      <c r="R110" s="22">
        <v>0</v>
      </c>
      <c r="S110" s="65">
        <v>0</v>
      </c>
      <c r="T110" s="62"/>
      <c r="U110" s="63"/>
      <c r="V110" s="64" t="s">
        <v>45</v>
      </c>
      <c r="W110" s="62"/>
      <c r="X110" s="63"/>
      <c r="Y110" s="20" t="s">
        <v>45</v>
      </c>
      <c r="Z110" s="22">
        <f t="shared" si="8"/>
        <v>2843985315</v>
      </c>
      <c r="AA110" s="61">
        <f t="shared" si="3"/>
        <v>88.295267601719189</v>
      </c>
      <c r="AB110" s="62"/>
      <c r="AC110" s="63"/>
      <c r="AD110" s="20">
        <v>100</v>
      </c>
      <c r="AE110" s="25"/>
      <c r="AF110" s="25"/>
      <c r="AG110" s="25"/>
      <c r="AH110" s="25"/>
      <c r="AI110" s="26"/>
    </row>
    <row r="111" spans="1:35" ht="16.5" customHeight="1">
      <c r="A111" s="20" t="s">
        <v>261</v>
      </c>
      <c r="B111" s="21" t="s">
        <v>262</v>
      </c>
      <c r="C111" s="22">
        <v>3427720926</v>
      </c>
      <c r="D111" s="22">
        <v>3407720926</v>
      </c>
      <c r="E111" s="22">
        <v>2376192647</v>
      </c>
      <c r="F111" s="23">
        <f t="shared" si="10"/>
        <v>69.729672663928696</v>
      </c>
      <c r="G111" s="20">
        <v>69.73</v>
      </c>
      <c r="H111" s="22">
        <v>20000000</v>
      </c>
      <c r="I111" s="22">
        <v>0</v>
      </c>
      <c r="J111" s="24">
        <f t="shared" si="16"/>
        <v>0</v>
      </c>
      <c r="K111" s="20">
        <v>0</v>
      </c>
      <c r="L111" s="22">
        <v>0</v>
      </c>
      <c r="M111" s="65">
        <v>0</v>
      </c>
      <c r="N111" s="62"/>
      <c r="O111" s="63"/>
      <c r="P111" s="20" t="s">
        <v>45</v>
      </c>
      <c r="Q111" s="20" t="s">
        <v>45</v>
      </c>
      <c r="R111" s="22">
        <v>0</v>
      </c>
      <c r="S111" s="65">
        <v>0</v>
      </c>
      <c r="T111" s="62"/>
      <c r="U111" s="63"/>
      <c r="V111" s="64" t="s">
        <v>45</v>
      </c>
      <c r="W111" s="62"/>
      <c r="X111" s="63"/>
      <c r="Y111" s="20" t="s">
        <v>45</v>
      </c>
      <c r="Z111" s="22">
        <f t="shared" si="8"/>
        <v>2376192647</v>
      </c>
      <c r="AA111" s="61">
        <f t="shared" si="3"/>
        <v>69.322815313699209</v>
      </c>
      <c r="AB111" s="62"/>
      <c r="AC111" s="63"/>
      <c r="AD111" s="20">
        <v>69.319999999999993</v>
      </c>
      <c r="AE111" s="25"/>
      <c r="AF111" s="25"/>
      <c r="AG111" s="25"/>
      <c r="AH111" s="25"/>
      <c r="AI111" s="26"/>
    </row>
    <row r="112" spans="1:35" ht="16.5" customHeight="1">
      <c r="A112" s="20" t="s">
        <v>263</v>
      </c>
      <c r="B112" s="21" t="s">
        <v>264</v>
      </c>
      <c r="C112" s="22">
        <v>2643008773</v>
      </c>
      <c r="D112" s="22">
        <v>2643008773</v>
      </c>
      <c r="E112" s="22">
        <v>2373581825</v>
      </c>
      <c r="F112" s="23">
        <f t="shared" si="10"/>
        <v>89.806051695614258</v>
      </c>
      <c r="G112" s="20">
        <v>100</v>
      </c>
      <c r="H112" s="22">
        <v>0</v>
      </c>
      <c r="I112" s="22">
        <v>0</v>
      </c>
      <c r="J112" s="24">
        <v>0</v>
      </c>
      <c r="K112" s="20" t="s">
        <v>45</v>
      </c>
      <c r="L112" s="22">
        <v>0</v>
      </c>
      <c r="M112" s="65">
        <v>0</v>
      </c>
      <c r="N112" s="62"/>
      <c r="O112" s="63"/>
      <c r="P112" s="20" t="s">
        <v>45</v>
      </c>
      <c r="Q112" s="20" t="s">
        <v>45</v>
      </c>
      <c r="R112" s="22">
        <v>0</v>
      </c>
      <c r="S112" s="65">
        <v>0</v>
      </c>
      <c r="T112" s="62"/>
      <c r="U112" s="63"/>
      <c r="V112" s="64" t="s">
        <v>45</v>
      </c>
      <c r="W112" s="62"/>
      <c r="X112" s="63"/>
      <c r="Y112" s="20" t="s">
        <v>45</v>
      </c>
      <c r="Z112" s="22">
        <f t="shared" si="8"/>
        <v>2373581825</v>
      </c>
      <c r="AA112" s="61">
        <f t="shared" si="3"/>
        <v>89.806051695614258</v>
      </c>
      <c r="AB112" s="62"/>
      <c r="AC112" s="63"/>
      <c r="AD112" s="20">
        <v>100</v>
      </c>
      <c r="AE112" s="25"/>
      <c r="AF112" s="25"/>
      <c r="AG112" s="25"/>
      <c r="AH112" s="25"/>
      <c r="AI112" s="26"/>
    </row>
    <row r="113" spans="1:35" ht="16.5" customHeight="1">
      <c r="A113" s="20" t="s">
        <v>265</v>
      </c>
      <c r="B113" s="21" t="s">
        <v>266</v>
      </c>
      <c r="C113" s="22">
        <v>2945257971</v>
      </c>
      <c r="D113" s="22">
        <v>2945257971</v>
      </c>
      <c r="E113" s="22">
        <v>2333717072</v>
      </c>
      <c r="F113" s="23">
        <f t="shared" si="10"/>
        <v>79.23642325998479</v>
      </c>
      <c r="G113" s="42">
        <v>100</v>
      </c>
      <c r="H113" s="22">
        <v>0</v>
      </c>
      <c r="I113" s="22">
        <v>0</v>
      </c>
      <c r="J113" s="24">
        <v>0</v>
      </c>
      <c r="K113" s="20" t="s">
        <v>45</v>
      </c>
      <c r="L113" s="22">
        <v>0</v>
      </c>
      <c r="M113" s="65">
        <v>0</v>
      </c>
      <c r="N113" s="62"/>
      <c r="O113" s="63"/>
      <c r="P113" s="20" t="s">
        <v>45</v>
      </c>
      <c r="Q113" s="20" t="s">
        <v>45</v>
      </c>
      <c r="R113" s="22">
        <v>0</v>
      </c>
      <c r="S113" s="65">
        <v>0</v>
      </c>
      <c r="T113" s="62"/>
      <c r="U113" s="63"/>
      <c r="V113" s="64" t="s">
        <v>45</v>
      </c>
      <c r="W113" s="62"/>
      <c r="X113" s="63"/>
      <c r="Y113" s="20" t="s">
        <v>45</v>
      </c>
      <c r="Z113" s="22">
        <f t="shared" si="8"/>
        <v>2333717072</v>
      </c>
      <c r="AA113" s="61">
        <f t="shared" si="3"/>
        <v>79.23642325998479</v>
      </c>
      <c r="AB113" s="62"/>
      <c r="AC113" s="63"/>
      <c r="AD113" s="20">
        <v>100</v>
      </c>
      <c r="AE113" s="25"/>
      <c r="AF113" s="25"/>
      <c r="AG113" s="25"/>
      <c r="AH113" s="25"/>
      <c r="AI113" s="26"/>
    </row>
    <row r="114" spans="1:35" ht="22.5">
      <c r="A114" s="20" t="s">
        <v>267</v>
      </c>
      <c r="B114" s="21" t="s">
        <v>268</v>
      </c>
      <c r="C114" s="22">
        <v>3005786265</v>
      </c>
      <c r="D114" s="22">
        <v>2806336265</v>
      </c>
      <c r="E114" s="22">
        <v>2255343545</v>
      </c>
      <c r="F114" s="23">
        <f t="shared" si="10"/>
        <v>80.366119097277888</v>
      </c>
      <c r="G114" s="20">
        <v>100</v>
      </c>
      <c r="H114" s="22">
        <v>199450000</v>
      </c>
      <c r="I114" s="22">
        <v>198182049</v>
      </c>
      <c r="J114" s="24">
        <f>I114/H114*100</f>
        <v>99.364276259714217</v>
      </c>
      <c r="K114" s="20">
        <v>100</v>
      </c>
      <c r="L114" s="22">
        <v>0</v>
      </c>
      <c r="M114" s="65">
        <v>0</v>
      </c>
      <c r="N114" s="62"/>
      <c r="O114" s="63"/>
      <c r="P114" s="20" t="s">
        <v>45</v>
      </c>
      <c r="Q114" s="20" t="s">
        <v>45</v>
      </c>
      <c r="R114" s="22">
        <v>0</v>
      </c>
      <c r="S114" s="65">
        <v>0</v>
      </c>
      <c r="T114" s="62"/>
      <c r="U114" s="63"/>
      <c r="V114" s="64" t="s">
        <v>45</v>
      </c>
      <c r="W114" s="62"/>
      <c r="X114" s="63"/>
      <c r="Y114" s="20" t="s">
        <v>45</v>
      </c>
      <c r="Z114" s="22">
        <f t="shared" si="8"/>
        <v>2453525594</v>
      </c>
      <c r="AA114" s="61">
        <f t="shared" si="3"/>
        <v>81.626748467426381</v>
      </c>
      <c r="AB114" s="62"/>
      <c r="AC114" s="63"/>
      <c r="AD114" s="20">
        <v>100</v>
      </c>
      <c r="AE114" s="25"/>
      <c r="AF114" s="25"/>
      <c r="AG114" s="25"/>
      <c r="AH114" s="25"/>
      <c r="AI114" s="26"/>
    </row>
    <row r="115" spans="1:35" ht="22.5">
      <c r="A115" s="20" t="s">
        <v>269</v>
      </c>
      <c r="B115" s="21" t="s">
        <v>270</v>
      </c>
      <c r="C115" s="22">
        <v>16858900400</v>
      </c>
      <c r="D115" s="22">
        <v>16858900400</v>
      </c>
      <c r="E115" s="22">
        <v>15389767151</v>
      </c>
      <c r="F115" s="23">
        <f t="shared" si="10"/>
        <v>91.285711320769181</v>
      </c>
      <c r="G115" s="20">
        <v>100</v>
      </c>
      <c r="H115" s="22">
        <v>0</v>
      </c>
      <c r="I115" s="22">
        <v>0</v>
      </c>
      <c r="J115" s="24">
        <v>0</v>
      </c>
      <c r="K115" s="20" t="s">
        <v>45</v>
      </c>
      <c r="L115" s="22">
        <v>0</v>
      </c>
      <c r="M115" s="65">
        <v>0</v>
      </c>
      <c r="N115" s="62"/>
      <c r="O115" s="63"/>
      <c r="P115" s="20" t="s">
        <v>45</v>
      </c>
      <c r="Q115" s="20" t="s">
        <v>45</v>
      </c>
      <c r="R115" s="22">
        <v>0</v>
      </c>
      <c r="S115" s="65">
        <v>0</v>
      </c>
      <c r="T115" s="62"/>
      <c r="U115" s="63"/>
      <c r="V115" s="64" t="s">
        <v>45</v>
      </c>
      <c r="W115" s="62"/>
      <c r="X115" s="63"/>
      <c r="Y115" s="20" t="s">
        <v>45</v>
      </c>
      <c r="Z115" s="22">
        <f t="shared" si="8"/>
        <v>15389767151</v>
      </c>
      <c r="AA115" s="61">
        <f t="shared" si="3"/>
        <v>91.285711320769181</v>
      </c>
      <c r="AB115" s="62"/>
      <c r="AC115" s="63"/>
      <c r="AD115" s="20">
        <v>100</v>
      </c>
      <c r="AE115" s="25"/>
      <c r="AF115" s="25"/>
      <c r="AG115" s="25"/>
      <c r="AH115" s="25"/>
      <c r="AI115" s="26"/>
    </row>
    <row r="116" spans="1:35" ht="16.5" customHeight="1">
      <c r="A116" s="20" t="s">
        <v>271</v>
      </c>
      <c r="B116" s="21" t="s">
        <v>271</v>
      </c>
      <c r="C116" s="52" t="s">
        <v>271</v>
      </c>
      <c r="D116" s="52" t="s">
        <v>271</v>
      </c>
      <c r="E116" s="52" t="s">
        <v>271</v>
      </c>
      <c r="F116" s="20" t="s">
        <v>271</v>
      </c>
      <c r="G116" s="20" t="s">
        <v>271</v>
      </c>
      <c r="H116" s="52" t="s">
        <v>271</v>
      </c>
      <c r="I116" s="52" t="s">
        <v>271</v>
      </c>
      <c r="J116" s="20" t="s">
        <v>271</v>
      </c>
      <c r="K116" s="20" t="s">
        <v>271</v>
      </c>
      <c r="L116" s="52" t="s">
        <v>271</v>
      </c>
      <c r="M116" s="97" t="s">
        <v>271</v>
      </c>
      <c r="N116" s="62"/>
      <c r="O116" s="63"/>
      <c r="P116" s="20" t="s">
        <v>271</v>
      </c>
      <c r="Q116" s="20" t="s">
        <v>271</v>
      </c>
      <c r="R116" s="52" t="s">
        <v>271</v>
      </c>
      <c r="S116" s="97" t="s">
        <v>271</v>
      </c>
      <c r="T116" s="62"/>
      <c r="U116" s="63"/>
      <c r="V116" s="64" t="s">
        <v>271</v>
      </c>
      <c r="W116" s="62"/>
      <c r="X116" s="63"/>
      <c r="Y116" s="20" t="s">
        <v>271</v>
      </c>
      <c r="Z116" s="52" t="s">
        <v>271</v>
      </c>
      <c r="AA116" s="64" t="s">
        <v>271</v>
      </c>
      <c r="AB116" s="62"/>
      <c r="AC116" s="63"/>
      <c r="AD116" s="20" t="s">
        <v>271</v>
      </c>
      <c r="AE116" s="25"/>
      <c r="AF116" s="25"/>
      <c r="AG116" s="25"/>
      <c r="AH116" s="25"/>
      <c r="AI116" s="26"/>
    </row>
    <row r="117" spans="1:35" ht="16.5" customHeight="1">
      <c r="A117" s="53" t="s">
        <v>271</v>
      </c>
      <c r="B117" s="54" t="s">
        <v>271</v>
      </c>
      <c r="C117" s="55" t="s">
        <v>271</v>
      </c>
      <c r="D117" s="55" t="s">
        <v>271</v>
      </c>
      <c r="E117" s="55" t="s">
        <v>271</v>
      </c>
      <c r="F117" s="53" t="s">
        <v>271</v>
      </c>
      <c r="G117" s="53" t="s">
        <v>271</v>
      </c>
      <c r="H117" s="55" t="s">
        <v>271</v>
      </c>
      <c r="I117" s="55" t="s">
        <v>271</v>
      </c>
      <c r="J117" s="53" t="s">
        <v>271</v>
      </c>
      <c r="K117" s="53" t="s">
        <v>271</v>
      </c>
      <c r="L117" s="55" t="s">
        <v>271</v>
      </c>
      <c r="M117" s="94" t="s">
        <v>271</v>
      </c>
      <c r="N117" s="88"/>
      <c r="O117" s="89"/>
      <c r="P117" s="53" t="s">
        <v>271</v>
      </c>
      <c r="Q117" s="53" t="s">
        <v>271</v>
      </c>
      <c r="R117" s="55" t="s">
        <v>271</v>
      </c>
      <c r="S117" s="94" t="s">
        <v>271</v>
      </c>
      <c r="T117" s="88"/>
      <c r="U117" s="89"/>
      <c r="V117" s="87" t="s">
        <v>271</v>
      </c>
      <c r="W117" s="88"/>
      <c r="X117" s="89"/>
      <c r="Y117" s="53" t="s">
        <v>271</v>
      </c>
      <c r="Z117" s="55" t="s">
        <v>271</v>
      </c>
      <c r="AA117" s="87" t="s">
        <v>271</v>
      </c>
      <c r="AB117" s="88"/>
      <c r="AC117" s="89"/>
      <c r="AD117" s="53" t="s">
        <v>271</v>
      </c>
      <c r="AE117" s="25"/>
      <c r="AF117" s="25"/>
      <c r="AG117" s="25"/>
      <c r="AH117" s="25"/>
      <c r="AI117" s="26"/>
    </row>
    <row r="118" spans="1:35" ht="27" customHeight="1">
      <c r="A118" s="66" t="s">
        <v>272</v>
      </c>
      <c r="B118" s="68"/>
      <c r="C118" s="56">
        <v>2659209300393</v>
      </c>
      <c r="D118" s="56">
        <v>2026400151596</v>
      </c>
      <c r="E118" s="56">
        <f>SUM(E9:E115)</f>
        <v>1905041210228</v>
      </c>
      <c r="F118" s="57">
        <f>E118/D118*100</f>
        <v>94.011106776101585</v>
      </c>
      <c r="G118" s="58">
        <f>SUM(G9:G115)/107</f>
        <v>87.006577474462105</v>
      </c>
      <c r="H118" s="56">
        <v>219344041547</v>
      </c>
      <c r="I118" s="56">
        <f>SUM(I9:I115)</f>
        <v>194771297583</v>
      </c>
      <c r="J118" s="57">
        <f>I118/H118*100</f>
        <v>88.797168233660599</v>
      </c>
      <c r="K118" s="57">
        <f>SUM(K9:K115)/100</f>
        <v>67.928013167797005</v>
      </c>
      <c r="L118" s="56">
        <v>5265986000</v>
      </c>
      <c r="M118" s="90">
        <f>M71</f>
        <v>3641132725</v>
      </c>
      <c r="N118" s="67"/>
      <c r="O118" s="68"/>
      <c r="P118" s="57">
        <f>M118/L118*100</f>
        <v>69.144367740438355</v>
      </c>
      <c r="Q118" s="57">
        <f>P118</f>
        <v>69.144367740438355</v>
      </c>
      <c r="R118" s="56">
        <v>408199121250</v>
      </c>
      <c r="S118" s="90">
        <f>S71</f>
        <v>341859758656</v>
      </c>
      <c r="T118" s="67"/>
      <c r="U118" s="68"/>
      <c r="V118" s="91">
        <f>S118/R118*100</f>
        <v>83.748283829996112</v>
      </c>
      <c r="W118" s="67"/>
      <c r="X118" s="68"/>
      <c r="Y118" s="57">
        <f>V118</f>
        <v>83.748283829996112</v>
      </c>
      <c r="Z118" s="56">
        <f>SUM(Z9:Z115)</f>
        <v>2445872500664</v>
      </c>
      <c r="AA118" s="91">
        <f>Z118/C118*100</f>
        <v>91.977434807501936</v>
      </c>
      <c r="AB118" s="67"/>
      <c r="AC118" s="68"/>
      <c r="AD118" s="58">
        <f>SUM(AD9:AD115)/100</f>
        <v>91.459927328299941</v>
      </c>
      <c r="AE118" s="58"/>
      <c r="AF118" s="58"/>
      <c r="AG118" s="58"/>
      <c r="AH118" s="58"/>
      <c r="AI118" s="59"/>
    </row>
    <row r="119" spans="1:35" ht="21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1" spans="1:35" ht="12.75" customHeight="1">
      <c r="R121" s="98" t="s">
        <v>273</v>
      </c>
      <c r="S121" s="74"/>
      <c r="T121" s="74"/>
      <c r="U121" s="74"/>
      <c r="V121" s="74"/>
      <c r="W121" s="74"/>
      <c r="X121" s="74"/>
      <c r="Y121" s="74"/>
    </row>
    <row r="122" spans="1:35" ht="12.75" customHeight="1">
      <c r="R122" s="98" t="s">
        <v>274</v>
      </c>
      <c r="S122" s="74"/>
      <c r="T122" s="74"/>
      <c r="U122" s="74"/>
      <c r="V122" s="74"/>
      <c r="W122" s="74"/>
      <c r="X122" s="74"/>
      <c r="Y122" s="74"/>
    </row>
    <row r="123" spans="1:35" ht="12.75" customHeight="1">
      <c r="R123" s="98" t="s">
        <v>275</v>
      </c>
      <c r="S123" s="74"/>
      <c r="T123" s="74"/>
      <c r="U123" s="74"/>
      <c r="V123" s="74"/>
      <c r="W123" s="74"/>
      <c r="X123" s="74"/>
      <c r="Y123" s="74"/>
    </row>
    <row r="124" spans="1:35" ht="12.75" customHeight="1">
      <c r="R124" s="60"/>
      <c r="S124" s="60"/>
      <c r="T124" s="60"/>
      <c r="U124" s="60"/>
      <c r="V124" s="60"/>
      <c r="W124" s="60"/>
      <c r="X124" s="60"/>
      <c r="Y124" s="60"/>
    </row>
    <row r="125" spans="1:35" ht="12.75" customHeight="1">
      <c r="R125" s="60"/>
      <c r="S125" s="60"/>
      <c r="T125" s="60"/>
      <c r="U125" s="60"/>
      <c r="V125" s="60"/>
      <c r="W125" s="60"/>
      <c r="X125" s="60"/>
      <c r="Y125" s="60"/>
    </row>
    <row r="126" spans="1:35" ht="12.75" customHeight="1">
      <c r="R126" s="99" t="s">
        <v>276</v>
      </c>
      <c r="S126" s="74"/>
      <c r="T126" s="74"/>
      <c r="U126" s="74"/>
      <c r="V126" s="74"/>
      <c r="W126" s="74"/>
      <c r="X126" s="74"/>
      <c r="Y126" s="74"/>
    </row>
    <row r="127" spans="1:35" ht="12.75" customHeight="1">
      <c r="R127" s="100" t="s">
        <v>277</v>
      </c>
      <c r="S127" s="74"/>
      <c r="T127" s="74"/>
      <c r="U127" s="74"/>
      <c r="V127" s="74"/>
      <c r="W127" s="74"/>
      <c r="X127" s="74"/>
      <c r="Y127" s="74"/>
    </row>
    <row r="128" spans="1:35" ht="12.75" customHeight="1">
      <c r="R128" s="100" t="s">
        <v>278</v>
      </c>
      <c r="S128" s="74"/>
      <c r="T128" s="74"/>
      <c r="U128" s="74"/>
      <c r="V128" s="74"/>
      <c r="W128" s="74"/>
      <c r="X128" s="74"/>
      <c r="Y128" s="74"/>
    </row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</sheetData>
  <mergeCells count="482">
    <mergeCell ref="R121:Y121"/>
    <mergeCell ref="R122:Y122"/>
    <mergeCell ref="R123:Y123"/>
    <mergeCell ref="R126:Y126"/>
    <mergeCell ref="R127:Y127"/>
    <mergeCell ref="R128:Y128"/>
    <mergeCell ref="M114:O114"/>
    <mergeCell ref="S114:U114"/>
    <mergeCell ref="V114:X114"/>
    <mergeCell ref="M115:O115"/>
    <mergeCell ref="S115:U115"/>
    <mergeCell ref="V115:X115"/>
    <mergeCell ref="M116:O116"/>
    <mergeCell ref="M108:O108"/>
    <mergeCell ref="S108:U108"/>
    <mergeCell ref="V108:X108"/>
    <mergeCell ref="M109:O109"/>
    <mergeCell ref="S109:U109"/>
    <mergeCell ref="V109:X109"/>
    <mergeCell ref="M110:O110"/>
    <mergeCell ref="S113:U113"/>
    <mergeCell ref="V113:X113"/>
    <mergeCell ref="M111:O111"/>
    <mergeCell ref="S111:U111"/>
    <mergeCell ref="V111:X111"/>
    <mergeCell ref="M112:O112"/>
    <mergeCell ref="S112:U112"/>
    <mergeCell ref="V112:X112"/>
    <mergeCell ref="M113:O113"/>
    <mergeCell ref="M102:O102"/>
    <mergeCell ref="S102:U102"/>
    <mergeCell ref="V102:X102"/>
    <mergeCell ref="M103:O103"/>
    <mergeCell ref="S103:U103"/>
    <mergeCell ref="V103:X103"/>
    <mergeCell ref="M104:O104"/>
    <mergeCell ref="S107:U107"/>
    <mergeCell ref="V107:X107"/>
    <mergeCell ref="M105:O105"/>
    <mergeCell ref="S105:U105"/>
    <mergeCell ref="V105:X105"/>
    <mergeCell ref="M106:O106"/>
    <mergeCell ref="S106:U106"/>
    <mergeCell ref="V106:X106"/>
    <mergeCell ref="M107:O107"/>
    <mergeCell ref="M60:O60"/>
    <mergeCell ref="M117:O117"/>
    <mergeCell ref="S117:U117"/>
    <mergeCell ref="V117:X117"/>
    <mergeCell ref="S98:U98"/>
    <mergeCell ref="V98:X98"/>
    <mergeCell ref="M96:O96"/>
    <mergeCell ref="S96:U96"/>
    <mergeCell ref="V96:X96"/>
    <mergeCell ref="M97:O97"/>
    <mergeCell ref="S97:U97"/>
    <mergeCell ref="V97:X97"/>
    <mergeCell ref="M98:O98"/>
    <mergeCell ref="S101:U101"/>
    <mergeCell ref="V101:X101"/>
    <mergeCell ref="M99:O99"/>
    <mergeCell ref="S99:U99"/>
    <mergeCell ref="V99:X99"/>
    <mergeCell ref="M100:O100"/>
    <mergeCell ref="S100:U100"/>
    <mergeCell ref="V100:X100"/>
    <mergeCell ref="M101:O101"/>
    <mergeCell ref="S104:U104"/>
    <mergeCell ref="V104:X104"/>
    <mergeCell ref="V49:X49"/>
    <mergeCell ref="S50:U50"/>
    <mergeCell ref="V50:X50"/>
    <mergeCell ref="S51:U51"/>
    <mergeCell ref="V51:X51"/>
    <mergeCell ref="S52:U52"/>
    <mergeCell ref="V52:X52"/>
    <mergeCell ref="M54:O54"/>
    <mergeCell ref="M55:O55"/>
    <mergeCell ref="V40:X40"/>
    <mergeCell ref="V41:X41"/>
    <mergeCell ref="V42:X42"/>
    <mergeCell ref="V43:X43"/>
    <mergeCell ref="V44:X44"/>
    <mergeCell ref="V45:X45"/>
    <mergeCell ref="V46:X46"/>
    <mergeCell ref="V47:X47"/>
    <mergeCell ref="V48:X48"/>
    <mergeCell ref="M61:O61"/>
    <mergeCell ref="M62:O62"/>
    <mergeCell ref="M63:O63"/>
    <mergeCell ref="M64:O64"/>
    <mergeCell ref="S64:U64"/>
    <mergeCell ref="V64:X64"/>
    <mergeCell ref="M65:O65"/>
    <mergeCell ref="M33:O33"/>
    <mergeCell ref="M34:O34"/>
    <mergeCell ref="S34:U34"/>
    <mergeCell ref="V34:X34"/>
    <mergeCell ref="S35:U35"/>
    <mergeCell ref="V35:X35"/>
    <mergeCell ref="M35:O35"/>
    <mergeCell ref="M36:O36"/>
    <mergeCell ref="S36:U36"/>
    <mergeCell ref="V36:X36"/>
    <mergeCell ref="M37:O37"/>
    <mergeCell ref="V37:X37"/>
    <mergeCell ref="V38:X38"/>
    <mergeCell ref="S37:U37"/>
    <mergeCell ref="S38:U38"/>
    <mergeCell ref="S39:U39"/>
    <mergeCell ref="V39:X39"/>
    <mergeCell ref="S95:U95"/>
    <mergeCell ref="V95:X95"/>
    <mergeCell ref="M93:O93"/>
    <mergeCell ref="S93:U93"/>
    <mergeCell ref="V93:X93"/>
    <mergeCell ref="M94:O94"/>
    <mergeCell ref="S94:U94"/>
    <mergeCell ref="V94:X94"/>
    <mergeCell ref="M95:O95"/>
    <mergeCell ref="S92:U92"/>
    <mergeCell ref="V92:X92"/>
    <mergeCell ref="M90:O90"/>
    <mergeCell ref="S90:U90"/>
    <mergeCell ref="V90:X90"/>
    <mergeCell ref="M91:O91"/>
    <mergeCell ref="S91:U91"/>
    <mergeCell ref="V91:X91"/>
    <mergeCell ref="M92:O92"/>
    <mergeCell ref="S89:U89"/>
    <mergeCell ref="V89:X89"/>
    <mergeCell ref="M87:O87"/>
    <mergeCell ref="S87:U87"/>
    <mergeCell ref="V87:X87"/>
    <mergeCell ref="M88:O88"/>
    <mergeCell ref="S88:U88"/>
    <mergeCell ref="V88:X88"/>
    <mergeCell ref="M89:O89"/>
    <mergeCell ref="S86:U86"/>
    <mergeCell ref="V86:X86"/>
    <mergeCell ref="M84:O84"/>
    <mergeCell ref="S84:U84"/>
    <mergeCell ref="V84:X84"/>
    <mergeCell ref="M85:O85"/>
    <mergeCell ref="S85:U85"/>
    <mergeCell ref="V85:X85"/>
    <mergeCell ref="M86:O86"/>
    <mergeCell ref="S83:U83"/>
    <mergeCell ref="V83:X83"/>
    <mergeCell ref="M81:O81"/>
    <mergeCell ref="S81:U81"/>
    <mergeCell ref="V81:X81"/>
    <mergeCell ref="M82:O82"/>
    <mergeCell ref="S82:U82"/>
    <mergeCell ref="V82:X82"/>
    <mergeCell ref="M83:O83"/>
    <mergeCell ref="S80:U80"/>
    <mergeCell ref="V80:X80"/>
    <mergeCell ref="M78:O78"/>
    <mergeCell ref="S78:U78"/>
    <mergeCell ref="V78:X78"/>
    <mergeCell ref="M79:O79"/>
    <mergeCell ref="S79:U79"/>
    <mergeCell ref="V79:X79"/>
    <mergeCell ref="M80:O80"/>
    <mergeCell ref="S77:U77"/>
    <mergeCell ref="V77:X77"/>
    <mergeCell ref="M75:O75"/>
    <mergeCell ref="S75:U75"/>
    <mergeCell ref="V75:X75"/>
    <mergeCell ref="M76:O76"/>
    <mergeCell ref="S76:U76"/>
    <mergeCell ref="V76:X76"/>
    <mergeCell ref="M77:O77"/>
    <mergeCell ref="S74:U74"/>
    <mergeCell ref="V74:X74"/>
    <mergeCell ref="M72:O72"/>
    <mergeCell ref="S72:U72"/>
    <mergeCell ref="V72:X72"/>
    <mergeCell ref="M73:O73"/>
    <mergeCell ref="S73:U73"/>
    <mergeCell ref="V73:X73"/>
    <mergeCell ref="M74:O74"/>
    <mergeCell ref="S71:U71"/>
    <mergeCell ref="V71:X71"/>
    <mergeCell ref="M69:O69"/>
    <mergeCell ref="S69:U69"/>
    <mergeCell ref="V69:X69"/>
    <mergeCell ref="M70:O70"/>
    <mergeCell ref="S70:U70"/>
    <mergeCell ref="V70:X70"/>
    <mergeCell ref="M71:O71"/>
    <mergeCell ref="V63:X63"/>
    <mergeCell ref="S68:U68"/>
    <mergeCell ref="V68:X68"/>
    <mergeCell ref="M66:O66"/>
    <mergeCell ref="S66:U66"/>
    <mergeCell ref="V66:X66"/>
    <mergeCell ref="M67:O67"/>
    <mergeCell ref="S67:U67"/>
    <mergeCell ref="V67:X67"/>
    <mergeCell ref="M68:O68"/>
    <mergeCell ref="S65:U65"/>
    <mergeCell ref="V65:X65"/>
    <mergeCell ref="M40:O40"/>
    <mergeCell ref="M41:O41"/>
    <mergeCell ref="M42:O42"/>
    <mergeCell ref="M43:O43"/>
    <mergeCell ref="M44:O44"/>
    <mergeCell ref="S57:U57"/>
    <mergeCell ref="S58:U58"/>
    <mergeCell ref="S59:U59"/>
    <mergeCell ref="S54:U54"/>
    <mergeCell ref="S55:U55"/>
    <mergeCell ref="S56:U56"/>
    <mergeCell ref="S40:U40"/>
    <mergeCell ref="M56:O56"/>
    <mergeCell ref="M57:O57"/>
    <mergeCell ref="M58:O58"/>
    <mergeCell ref="M59:O59"/>
    <mergeCell ref="M26:O26"/>
    <mergeCell ref="M27:O27"/>
    <mergeCell ref="M28:O28"/>
    <mergeCell ref="M29:O29"/>
    <mergeCell ref="M30:O30"/>
    <mergeCell ref="M31:O31"/>
    <mergeCell ref="M32:O32"/>
    <mergeCell ref="M38:O38"/>
    <mergeCell ref="M39:O39"/>
    <mergeCell ref="AA72:AC72"/>
    <mergeCell ref="AA73:AC73"/>
    <mergeCell ref="S48:U48"/>
    <mergeCell ref="S49:U49"/>
    <mergeCell ref="S41:U41"/>
    <mergeCell ref="S42:U42"/>
    <mergeCell ref="S43:U43"/>
    <mergeCell ref="S44:U44"/>
    <mergeCell ref="S45:U45"/>
    <mergeCell ref="S46:U46"/>
    <mergeCell ref="S47:U47"/>
    <mergeCell ref="V54:X54"/>
    <mergeCell ref="V55:X55"/>
    <mergeCell ref="V56:X56"/>
    <mergeCell ref="V57:X57"/>
    <mergeCell ref="S62:U62"/>
    <mergeCell ref="S63:U63"/>
    <mergeCell ref="V58:X58"/>
    <mergeCell ref="V59:X59"/>
    <mergeCell ref="S60:U60"/>
    <mergeCell ref="V60:X60"/>
    <mergeCell ref="S61:U61"/>
    <mergeCell ref="V61:X61"/>
    <mergeCell ref="V62:X62"/>
    <mergeCell ref="AA63:AC63"/>
    <mergeCell ref="AA64:AC64"/>
    <mergeCell ref="AA65:AC65"/>
    <mergeCell ref="AA66:AC66"/>
    <mergeCell ref="AA67:AC67"/>
    <mergeCell ref="AA68:AC68"/>
    <mergeCell ref="AA69:AC69"/>
    <mergeCell ref="AA70:AC70"/>
    <mergeCell ref="AA71:AC71"/>
    <mergeCell ref="AA54:AC54"/>
    <mergeCell ref="AA55:AC55"/>
    <mergeCell ref="AA56:AC56"/>
    <mergeCell ref="AA57:AC57"/>
    <mergeCell ref="AA58:AC58"/>
    <mergeCell ref="AA59:AC59"/>
    <mergeCell ref="AA60:AC60"/>
    <mergeCell ref="AA61:AC61"/>
    <mergeCell ref="AA62:AC62"/>
    <mergeCell ref="AA45:AC45"/>
    <mergeCell ref="AA46:AC46"/>
    <mergeCell ref="AA47:AC47"/>
    <mergeCell ref="AA48:AC48"/>
    <mergeCell ref="AA49:AC49"/>
    <mergeCell ref="AA50:AC50"/>
    <mergeCell ref="AA51:AC51"/>
    <mergeCell ref="AA52:AC52"/>
    <mergeCell ref="AA53:AC53"/>
    <mergeCell ref="AA36:AC36"/>
    <mergeCell ref="AA37:AC37"/>
    <mergeCell ref="AA38:AC38"/>
    <mergeCell ref="AA39:AC39"/>
    <mergeCell ref="AA40:AC40"/>
    <mergeCell ref="AA41:AC41"/>
    <mergeCell ref="AA42:AC42"/>
    <mergeCell ref="AA43:AC43"/>
    <mergeCell ref="AA44:AC44"/>
    <mergeCell ref="AA117:AC117"/>
    <mergeCell ref="A118:B118"/>
    <mergeCell ref="M118:O118"/>
    <mergeCell ref="S118:U118"/>
    <mergeCell ref="V118:X118"/>
    <mergeCell ref="AA118:AC118"/>
    <mergeCell ref="AA109:AC109"/>
    <mergeCell ref="AA110:AC110"/>
    <mergeCell ref="AA111:AC111"/>
    <mergeCell ref="AA112:AC112"/>
    <mergeCell ref="AA113:AC113"/>
    <mergeCell ref="AA114:AC114"/>
    <mergeCell ref="AA115:AC115"/>
    <mergeCell ref="S110:U110"/>
    <mergeCell ref="V110:X110"/>
    <mergeCell ref="S116:U116"/>
    <mergeCell ref="V116:X116"/>
    <mergeCell ref="AA101:AC101"/>
    <mergeCell ref="AA102:AC102"/>
    <mergeCell ref="AA103:AC103"/>
    <mergeCell ref="AA104:AC104"/>
    <mergeCell ref="AA105:AC105"/>
    <mergeCell ref="AA106:AC106"/>
    <mergeCell ref="AA107:AC107"/>
    <mergeCell ref="AA108:AC108"/>
    <mergeCell ref="AA116:AC116"/>
    <mergeCell ref="AA92:AC92"/>
    <mergeCell ref="AA93:AC93"/>
    <mergeCell ref="AA94:AC94"/>
    <mergeCell ref="AA95:AC95"/>
    <mergeCell ref="AA96:AC96"/>
    <mergeCell ref="AA97:AC97"/>
    <mergeCell ref="AA98:AC98"/>
    <mergeCell ref="AA99:AC99"/>
    <mergeCell ref="AA100:AC100"/>
    <mergeCell ref="AA83:AC83"/>
    <mergeCell ref="AA84:AC84"/>
    <mergeCell ref="AA85:AC85"/>
    <mergeCell ref="AA86:AC86"/>
    <mergeCell ref="AA87:AC87"/>
    <mergeCell ref="AA88:AC88"/>
    <mergeCell ref="AA89:AC89"/>
    <mergeCell ref="AA90:AC90"/>
    <mergeCell ref="AA91:AC91"/>
    <mergeCell ref="AA74:AC74"/>
    <mergeCell ref="AA75:AC75"/>
    <mergeCell ref="AA76:AC76"/>
    <mergeCell ref="AA77:AC77"/>
    <mergeCell ref="AA78:AC78"/>
    <mergeCell ref="AA79:AC79"/>
    <mergeCell ref="AA80:AC80"/>
    <mergeCell ref="AA81:AC81"/>
    <mergeCell ref="AA82:AC82"/>
    <mergeCell ref="AA17:AC17"/>
    <mergeCell ref="AA18:AC18"/>
    <mergeCell ref="M52:O52"/>
    <mergeCell ref="M53:O53"/>
    <mergeCell ref="S53:U53"/>
    <mergeCell ref="V53:X53"/>
    <mergeCell ref="M45:O45"/>
    <mergeCell ref="M46:O46"/>
    <mergeCell ref="M47:O47"/>
    <mergeCell ref="M48:O48"/>
    <mergeCell ref="M49:O49"/>
    <mergeCell ref="M50:O50"/>
    <mergeCell ref="M51:O51"/>
    <mergeCell ref="AA20:AC20"/>
    <mergeCell ref="AA21:AC21"/>
    <mergeCell ref="AA22:AC22"/>
    <mergeCell ref="AA23:AC23"/>
    <mergeCell ref="AA24:AC24"/>
    <mergeCell ref="AA25:AC25"/>
    <mergeCell ref="AA26:AC26"/>
    <mergeCell ref="AA27:AC27"/>
    <mergeCell ref="AA28:AC28"/>
    <mergeCell ref="AA34:AC34"/>
    <mergeCell ref="AA35:AC35"/>
    <mergeCell ref="M13:O13"/>
    <mergeCell ref="M14:O14"/>
    <mergeCell ref="M15:O15"/>
    <mergeCell ref="S15:U15"/>
    <mergeCell ref="V15:X15"/>
    <mergeCell ref="AA15:AC15"/>
    <mergeCell ref="AA16:AC16"/>
    <mergeCell ref="R5:Y5"/>
    <mergeCell ref="Z5:AD5"/>
    <mergeCell ref="L5:Q5"/>
    <mergeCell ref="M6:P6"/>
    <mergeCell ref="M8:O8"/>
    <mergeCell ref="M9:O9"/>
    <mergeCell ref="M10:O10"/>
    <mergeCell ref="M11:O11"/>
    <mergeCell ref="M12:O12"/>
    <mergeCell ref="S11:U11"/>
    <mergeCell ref="V11:X11"/>
    <mergeCell ref="AA11:AC11"/>
    <mergeCell ref="AA13:AC13"/>
    <mergeCell ref="AA14:AC14"/>
    <mergeCell ref="S12:U12"/>
    <mergeCell ref="V12:X12"/>
    <mergeCell ref="AA12:AC12"/>
    <mergeCell ref="S13:U13"/>
    <mergeCell ref="V13:X13"/>
    <mergeCell ref="S14:U14"/>
    <mergeCell ref="V14:X14"/>
    <mergeCell ref="S8:U8"/>
    <mergeCell ref="V8:X8"/>
    <mergeCell ref="AA8:AC8"/>
    <mergeCell ref="V9:X9"/>
    <mergeCell ref="AA9:AC9"/>
    <mergeCell ref="S9:U9"/>
    <mergeCell ref="S10:U10"/>
    <mergeCell ref="V10:X10"/>
    <mergeCell ref="AA10:AC10"/>
    <mergeCell ref="A1:AH1"/>
    <mergeCell ref="A3:AH3"/>
    <mergeCell ref="A5:A7"/>
    <mergeCell ref="B5:B7"/>
    <mergeCell ref="D5:G5"/>
    <mergeCell ref="H5:K5"/>
    <mergeCell ref="L6:L7"/>
    <mergeCell ref="M7:O7"/>
    <mergeCell ref="Q6:Q7"/>
    <mergeCell ref="R6:R7"/>
    <mergeCell ref="AE5:AE7"/>
    <mergeCell ref="AF5:AH5"/>
    <mergeCell ref="D6:D7"/>
    <mergeCell ref="E6:F6"/>
    <mergeCell ref="G6:G7"/>
    <mergeCell ref="H6:H7"/>
    <mergeCell ref="I6:J6"/>
    <mergeCell ref="K6:K7"/>
    <mergeCell ref="S6:X6"/>
    <mergeCell ref="Y6:Y7"/>
    <mergeCell ref="S7:U7"/>
    <mergeCell ref="V7:X7"/>
    <mergeCell ref="Z6:AC6"/>
    <mergeCell ref="AD6:AD7"/>
    <mergeCell ref="AA7:AC7"/>
    <mergeCell ref="AF6:AG6"/>
    <mergeCell ref="AH6:AH7"/>
    <mergeCell ref="V32:X32"/>
    <mergeCell ref="AA32:AC32"/>
    <mergeCell ref="AA33:AC33"/>
    <mergeCell ref="S32:U32"/>
    <mergeCell ref="S33:U33"/>
    <mergeCell ref="V33:X33"/>
    <mergeCell ref="S25:U25"/>
    <mergeCell ref="S26:U26"/>
    <mergeCell ref="S27:U27"/>
    <mergeCell ref="S28:U28"/>
    <mergeCell ref="S29:U29"/>
    <mergeCell ref="S30:U30"/>
    <mergeCell ref="S31:U31"/>
    <mergeCell ref="M23:O23"/>
    <mergeCell ref="M24:O24"/>
    <mergeCell ref="M25:O25"/>
    <mergeCell ref="S22:U22"/>
    <mergeCell ref="V22:X22"/>
    <mergeCell ref="S23:U23"/>
    <mergeCell ref="V23:X23"/>
    <mergeCell ref="S24:U24"/>
    <mergeCell ref="V24:X24"/>
    <mergeCell ref="V25:X25"/>
    <mergeCell ref="AA19:AC19"/>
    <mergeCell ref="S20:U20"/>
    <mergeCell ref="V20:X20"/>
    <mergeCell ref="S21:U21"/>
    <mergeCell ref="V21:X21"/>
    <mergeCell ref="M19:O19"/>
    <mergeCell ref="M20:O20"/>
    <mergeCell ref="M21:O21"/>
    <mergeCell ref="M22:O22"/>
    <mergeCell ref="M16:O16"/>
    <mergeCell ref="M17:O17"/>
    <mergeCell ref="S17:U17"/>
    <mergeCell ref="V17:X17"/>
    <mergeCell ref="M18:O18"/>
    <mergeCell ref="V18:X18"/>
    <mergeCell ref="V19:X19"/>
    <mergeCell ref="S18:U18"/>
    <mergeCell ref="S19:U19"/>
    <mergeCell ref="S16:U16"/>
    <mergeCell ref="V16:X16"/>
    <mergeCell ref="AA30:AC30"/>
    <mergeCell ref="AA31:AC31"/>
    <mergeCell ref="V26:X26"/>
    <mergeCell ref="V27:X27"/>
    <mergeCell ref="V28:X28"/>
    <mergeCell ref="V29:X29"/>
    <mergeCell ref="AA29:AC29"/>
    <mergeCell ref="V30:X30"/>
    <mergeCell ref="V31:X31"/>
  </mergeCells>
  <pageMargins left="0.30918761356753488" right="0.33729557843731078" top="0.6" bottom="0.6" header="0" footer="0"/>
  <pageSetup paperSize="9" fitToHeight="0" orientation="landscape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2.5703125" defaultRowHeight="15" customHeight="1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"/>
  <sheetViews>
    <sheetView workbookViewId="0"/>
  </sheetViews>
  <sheetFormatPr defaultColWidth="12.5703125" defaultRowHeight="15" customHeight="1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"/>
  <sheetViews>
    <sheetView workbookViewId="0"/>
  </sheetViews>
  <sheetFormatPr defaultColWidth="12.5703125" defaultRowHeight="15" customHeight="1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"/>
  <sheetViews>
    <sheetView workbookViewId="0"/>
  </sheetViews>
  <sheetFormatPr defaultColWidth="12.5703125" defaultRowHeight="1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Page1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 pc</cp:lastModifiedBy>
  <dcterms:created xsi:type="dcterms:W3CDTF">2025-12-04T05:17:22Z</dcterms:created>
  <dcterms:modified xsi:type="dcterms:W3CDTF">2026-06-17T01:22:03Z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14.00</vt:lpwstr>
  </property>
</Properties>
</file>